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paolomartufi/Desktop/PROTOCOLLO IMPRESA/"/>
    </mc:Choice>
  </mc:AlternateContent>
  <xr:revisionPtr revIDLastSave="0" documentId="8_{0F326439-E534-4248-98E2-6EA7D8700CF9}" xr6:coauthVersionLast="45" xr6:coauthVersionMax="45" xr10:uidLastSave="{00000000-0000-0000-0000-000000000000}"/>
  <bookViews>
    <workbookView showSheetTabs="0" xWindow="0" yWindow="460" windowWidth="25600" windowHeight="15540" activeTab="1" xr2:uid="{00000000-000D-0000-FFFF-FFFF00000000}"/>
  </bookViews>
  <sheets>
    <sheet name="Foglio2" sheetId="2" r:id="rId1"/>
    <sheet name="Foglio1" sheetId="1" r:id="rId2"/>
  </sheets>
  <externalReferences>
    <externalReference r:id="rId3"/>
  </externalReferences>
  <definedNames>
    <definedName name="_xlnm.Print_Area" localSheetId="1">Foglio1!$A$1:$K$60</definedName>
    <definedName name="bep">Foglio1!$D$16</definedName>
    <definedName name="col">[1]Colors!$B$1</definedName>
    <definedName name="R_1">Foglio1!$B$26</definedName>
    <definedName name="R_2">Foglio1!$C$26</definedName>
    <definedName name="sc">IF(Foglio2!$C$6="-",-1,1)</definedName>
    <definedName name="sr">IF(Foglio2!$C$5="-",-1,1)</definedName>
    <definedName name="v">Foglio1!$A$36</definedName>
    <definedName name="VOCI">Foglio2!#REF!</definedName>
  </definedNames>
  <calcPr calcId="191029"/>
  <pivotCaches>
    <pivotCache cacheId="2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2" l="1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13" i="2"/>
  <c r="D9" i="1" l="1"/>
  <c r="D13" i="1"/>
  <c r="D4" i="1"/>
  <c r="B28" i="1" l="1"/>
  <c r="B26" i="1"/>
  <c r="T30" i="1" l="1"/>
  <c r="T26" i="1"/>
  <c r="A36" i="1" l="1"/>
  <c r="C28" i="1"/>
  <c r="C7" i="1"/>
  <c r="D7" i="1" s="1"/>
  <c r="M4" i="1" s="1"/>
  <c r="P30" i="1"/>
  <c r="R30" i="1" s="1"/>
  <c r="C26" i="1" l="1"/>
  <c r="B27" i="1"/>
  <c r="B29" i="1" l="1"/>
  <c r="B30" i="1" l="1"/>
  <c r="D16" i="1"/>
  <c r="B32" i="1"/>
  <c r="Q26" i="1"/>
  <c r="S26" i="1" s="1"/>
  <c r="C29" i="1"/>
  <c r="E15" i="1" l="1"/>
  <c r="O27" i="1"/>
  <c r="O28" i="1"/>
  <c r="O29" i="1" s="1"/>
  <c r="O32" i="1"/>
  <c r="O31" i="1"/>
  <c r="Q30" i="1"/>
  <c r="Q31" i="1" s="1"/>
  <c r="Q32" i="1" s="1"/>
  <c r="C30" i="1"/>
  <c r="Q28" i="1"/>
  <c r="Q29" i="1" s="1"/>
  <c r="B34" i="1"/>
  <c r="B33" i="1"/>
  <c r="P28" i="1" l="1"/>
  <c r="R28" i="1" s="1"/>
  <c r="S28" i="1" s="1"/>
  <c r="P27" i="1"/>
  <c r="R27" i="1" s="1"/>
  <c r="T27" i="1"/>
  <c r="Q27" i="1"/>
  <c r="S30" i="1"/>
  <c r="T28" i="1"/>
  <c r="Q33" i="1"/>
  <c r="T29" i="1"/>
  <c r="P29" i="1"/>
  <c r="R29" i="1" s="1"/>
  <c r="S29" i="1" s="1"/>
  <c r="O33" i="1"/>
  <c r="S27" i="1" l="1"/>
  <c r="T33" i="1"/>
  <c r="P33" i="1" l="1"/>
  <c r="R33" i="1" s="1"/>
  <c r="S33" i="1" s="1"/>
  <c r="C27" i="1"/>
  <c r="C32" i="1" s="1"/>
  <c r="F33" i="1" s="1"/>
  <c r="T32" i="1" l="1"/>
  <c r="T31" i="1"/>
  <c r="P32" i="1" l="1"/>
  <c r="R32" i="1" s="1"/>
  <c r="S32" i="1" s="1"/>
  <c r="P31" i="1"/>
  <c r="R31" i="1" s="1"/>
  <c r="S31" i="1" s="1"/>
</calcChain>
</file>

<file path=xl/sharedStrings.xml><?xml version="1.0" encoding="utf-8"?>
<sst xmlns="http://schemas.openxmlformats.org/spreadsheetml/2006/main" count="115" uniqueCount="65">
  <si>
    <t>Ricavi</t>
  </si>
  <si>
    <t>Margine attuale</t>
  </si>
  <si>
    <t>Costi Fissi</t>
  </si>
  <si>
    <t>Fatturato x 0</t>
  </si>
  <si>
    <t>F1</t>
  </si>
  <si>
    <t>Costi Variabili</t>
  </si>
  <si>
    <t>f2</t>
  </si>
  <si>
    <t>Fatturato x 1,5</t>
  </si>
  <si>
    <t>Imposte</t>
  </si>
  <si>
    <t>F2</t>
  </si>
  <si>
    <t>Valore</t>
  </si>
  <si>
    <t>Variazione % punto di pareggio</t>
  </si>
  <si>
    <t>Cosa deve succedere per andare a pareggio</t>
  </si>
  <si>
    <t>Situazione attuale</t>
  </si>
  <si>
    <t>Simulazione</t>
  </si>
  <si>
    <t>In front End</t>
  </si>
  <si>
    <t>Variazione degli altri parametri</t>
  </si>
  <si>
    <t>Risultato obiettivo</t>
  </si>
  <si>
    <t>Info</t>
  </si>
  <si>
    <t>Id</t>
  </si>
  <si>
    <t>%</t>
  </si>
  <si>
    <t>Costi Var</t>
  </si>
  <si>
    <t>Costi Tot</t>
  </si>
  <si>
    <t>Risultato prima delle imposte</t>
  </si>
  <si>
    <t>Rigidità di struttura (CF/R)</t>
  </si>
  <si>
    <t>Margine di Contribuzione (R-CV)/R</t>
  </si>
  <si>
    <t>Il Margine di Contribuzione indica la parte dei Ricavi, dedotti i Costi Variabili, che rimane per coprire i Costi Fissi. 
Il Risultato prima delle Imposte è quindi influenzato dalla combinazione delle tre grandezze del fatturato, del costi variabili e dei costi fissi.</t>
  </si>
  <si>
    <t>+</t>
  </si>
  <si>
    <t>Codice</t>
  </si>
  <si>
    <t>Descrizione conto</t>
  </si>
  <si>
    <t>R</t>
  </si>
  <si>
    <t>V</t>
  </si>
  <si>
    <t>F</t>
  </si>
  <si>
    <t>Inserire nelle righe sottostanti il bilancio avendo cura di riportare correttamente le voci nelle giuste colonne.</t>
  </si>
  <si>
    <t>Con che segno sono riportati i ricavi?</t>
  </si>
  <si>
    <t>Con che segno sono riportati i costi?</t>
  </si>
  <si>
    <t>R/V/F</t>
  </si>
  <si>
    <t>(vuoto)</t>
  </si>
  <si>
    <t>VALORE</t>
  </si>
  <si>
    <t>Conto Economico</t>
  </si>
  <si>
    <t>Importi</t>
  </si>
  <si>
    <t>Risultato d'esercizio</t>
  </si>
  <si>
    <t>Acquisti merci e materiali</t>
  </si>
  <si>
    <t>Lavorazione esterne</t>
  </si>
  <si>
    <t>Utenze per produzione</t>
  </si>
  <si>
    <t>Smaltimento rifiuti di produzione</t>
  </si>
  <si>
    <t>Trasporti e corrieri</t>
  </si>
  <si>
    <t>Provvigioni e royalties</t>
  </si>
  <si>
    <t>Altri costi variabili</t>
  </si>
  <si>
    <t>Utenze e servizi generali</t>
  </si>
  <si>
    <t>Manutenzioni</t>
  </si>
  <si>
    <t>Consulenze tecniche e amministrative</t>
  </si>
  <si>
    <t>Pubblicità e promozioni</t>
  </si>
  <si>
    <t>Assicurazioni</t>
  </si>
  <si>
    <t>Affitti, leasing e noleggi</t>
  </si>
  <si>
    <t>Compenso amministratore</t>
  </si>
  <si>
    <t>Costi del personale e collaboratori</t>
  </si>
  <si>
    <t>Viaggi, soggiorni e rappresentanza</t>
  </si>
  <si>
    <t>Ammortamenti</t>
  </si>
  <si>
    <t>Oneri finanziari</t>
  </si>
  <si>
    <t>Altri costi fissi</t>
  </si>
  <si>
    <t>Importo</t>
  </si>
  <si>
    <t xml:space="preserve">RICAVI </t>
  </si>
  <si>
    <r>
      <t xml:space="preserve">Classificare il bilancio inserendo nella colonna D: </t>
    </r>
    <r>
      <rPr>
        <b/>
        <sz val="10"/>
        <color rgb="FF7FCA70"/>
        <rFont val="Franklin Gothic Book"/>
        <family val="2"/>
      </rPr>
      <t xml:space="preserve">R per i ricavi, </t>
    </r>
    <r>
      <rPr>
        <b/>
        <sz val="10"/>
        <color rgb="FF0070C0"/>
        <rFont val="Franklin Gothic Book"/>
        <family val="2"/>
      </rPr>
      <t xml:space="preserve">V per i costi variabili </t>
    </r>
    <r>
      <rPr>
        <b/>
        <sz val="10"/>
        <rFont val="Franklin Gothic Book"/>
        <family val="2"/>
      </rPr>
      <t xml:space="preserve">e </t>
    </r>
    <r>
      <rPr>
        <b/>
        <sz val="10"/>
        <color rgb="FFFF5F34"/>
        <rFont val="Franklin Gothic Book"/>
        <family val="2"/>
      </rPr>
      <t>F per i costi fissi</t>
    </r>
  </si>
  <si>
    <t>Posizionarsi in una cella qualsiasi di questo conto economico e premere Alt F5 o tasto dx aggiorna; sul Mac trackpad + aggiorna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</si>
</sst>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#,##0.00_ ;[Red]\-#,##0.00\ "/>
    <numFmt numFmtId="166" formatCode="0.000%"/>
    <numFmt numFmtId="167" formatCode="0.00_ ;\-0.00\ "/>
    <numFmt numFmtId="168" formatCode="#,##0_ ;[Red]\-#,##0\ "/>
  </numFmts>
  <fonts count="4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36"/>
      <color rgb="FF00B0F0"/>
      <name val="Franklin Gothic Book"/>
      <family val="2"/>
    </font>
    <font>
      <sz val="36"/>
      <color theme="1"/>
      <name val="Franklin Gothic Book"/>
      <family val="2"/>
    </font>
    <font>
      <sz val="11"/>
      <color theme="1"/>
      <name val="Franklin Gothic Book"/>
      <family val="2"/>
    </font>
    <font>
      <sz val="9"/>
      <color theme="1"/>
      <name val="Franklin Gothic Book"/>
      <family val="2"/>
    </font>
    <font>
      <sz val="36"/>
      <color rgb="FF00B0F0"/>
      <name val="Franklin Gothic Book"/>
      <family val="2"/>
    </font>
    <font>
      <b/>
      <sz val="12"/>
      <color theme="0"/>
      <name val="Franklin Gothic Book"/>
      <family val="2"/>
    </font>
    <font>
      <sz val="11"/>
      <color theme="0"/>
      <name val="Franklin Gothic Book"/>
      <family val="2"/>
    </font>
    <font>
      <b/>
      <sz val="14"/>
      <color theme="9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b/>
      <sz val="14"/>
      <color theme="1"/>
      <name val="Franklin Gothic Book"/>
      <family val="2"/>
    </font>
    <font>
      <b/>
      <u/>
      <sz val="24"/>
      <color rgb="FFFF0000"/>
      <name val="Franklin Gothic Book"/>
      <family val="2"/>
    </font>
    <font>
      <u/>
      <sz val="9"/>
      <color theme="1"/>
      <name val="Franklin Gothic Book"/>
      <family val="2"/>
    </font>
    <font>
      <sz val="11"/>
      <name val="Franklin Gothic Book"/>
      <family val="2"/>
    </font>
    <font>
      <b/>
      <sz val="9"/>
      <color theme="1"/>
      <name val="Franklin Gothic Book"/>
      <family val="2"/>
    </font>
    <font>
      <b/>
      <u/>
      <sz val="9"/>
      <color theme="1"/>
      <name val="Franklin Gothic Book"/>
      <family val="2"/>
    </font>
    <font>
      <b/>
      <sz val="30"/>
      <color theme="1"/>
      <name val="Franklin Gothic Book"/>
      <family val="2"/>
    </font>
    <font>
      <b/>
      <sz val="11"/>
      <color theme="1"/>
      <name val="Franklin Gothic Book"/>
      <family val="2"/>
    </font>
    <font>
      <sz val="12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9"/>
      <color theme="0"/>
      <name val="Franklin Gothic Book"/>
      <family val="2"/>
    </font>
    <font>
      <b/>
      <sz val="16"/>
      <color theme="0" tint="-0.499984740745262"/>
      <name val="Franklin Gothic Book"/>
      <family val="2"/>
    </font>
    <font>
      <sz val="14"/>
      <color theme="1"/>
      <name val="Franklin Gothic Book"/>
      <family val="2"/>
    </font>
    <font>
      <b/>
      <sz val="14"/>
      <color theme="5"/>
      <name val="Franklin Gothic Book"/>
      <family val="2"/>
    </font>
    <font>
      <b/>
      <sz val="14"/>
      <color theme="4"/>
      <name val="Franklin Gothic Book"/>
      <family val="2"/>
    </font>
    <font>
      <b/>
      <sz val="14"/>
      <color theme="0"/>
      <name val="Franklin Gothic Book"/>
      <family val="2"/>
    </font>
    <font>
      <b/>
      <sz val="26"/>
      <color theme="9" tint="-0.249977111117893"/>
      <name val="Franklin Gothic Book"/>
      <family val="2"/>
    </font>
    <font>
      <sz val="14"/>
      <color theme="0" tint="-0.499984740745262"/>
      <name val="Franklin Gothic Book"/>
      <family val="2"/>
    </font>
    <font>
      <b/>
      <sz val="12"/>
      <color theme="0" tint="-0.499984740745262"/>
      <name val="Franklin Gothic Book"/>
      <family val="2"/>
    </font>
    <font>
      <b/>
      <sz val="16"/>
      <name val="Franklin Gothic Book"/>
      <family val="2"/>
    </font>
    <font>
      <sz val="2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0" tint="-4.9989318521683403E-2"/>
      <name val="Franklin Gothic Book"/>
      <family val="2"/>
    </font>
    <font>
      <sz val="11"/>
      <color theme="0" tint="-4.9989318521683403E-2"/>
      <name val="Franklin Gothic Book"/>
      <family val="2"/>
    </font>
    <font>
      <i/>
      <sz val="14"/>
      <color theme="1"/>
      <name val="Franklin Gothic Book"/>
      <family val="2"/>
    </font>
    <font>
      <b/>
      <sz val="50"/>
      <color theme="1"/>
      <name val="Franklin Gothic Book"/>
      <family val="2"/>
    </font>
    <font>
      <b/>
      <sz val="16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rgb="FF7FCA70"/>
      <name val="Franklin Gothic Book"/>
      <family val="2"/>
    </font>
    <font>
      <b/>
      <sz val="10"/>
      <color rgb="FF0070C0"/>
      <name val="Franklin Gothic Book"/>
      <family val="2"/>
    </font>
    <font>
      <b/>
      <sz val="10"/>
      <name val="Franklin Gothic Book"/>
      <family val="2"/>
    </font>
    <font>
      <b/>
      <sz val="10"/>
      <color rgb="FFFF5F34"/>
      <name val="Franklin Gothic Book"/>
      <family val="2"/>
    </font>
    <font>
      <sz val="12"/>
      <color theme="1"/>
      <name val="Franklin Gothic Book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C6C6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2888A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theme="9" tint="-0.499984740745262"/>
      </left>
      <right style="thin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theme="4" tint="-0.499984740745262"/>
      </left>
      <right style="thin">
        <color theme="4" tint="-0.499984740745262"/>
      </right>
      <top style="thick">
        <color theme="4" tint="-0.499984740745262"/>
      </top>
      <bottom style="thin">
        <color theme="4" tint="-0.4999847407452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9" borderId="0" applyNumberFormat="0" applyBorder="0" applyAlignment="0" applyProtection="0"/>
    <xf numFmtId="3" fontId="31" fillId="3" borderId="0">
      <protection locked="0"/>
    </xf>
    <xf numFmtId="43" fontId="34" fillId="9" borderId="0">
      <protection hidden="1"/>
    </xf>
  </cellStyleXfs>
  <cellXfs count="125">
    <xf numFmtId="0" fontId="0" fillId="0" borderId="0" xfId="0"/>
    <xf numFmtId="0" fontId="4" fillId="0" borderId="0" xfId="0" applyFont="1"/>
    <xf numFmtId="0" fontId="5" fillId="0" borderId="0" xfId="0" applyFont="1"/>
    <xf numFmtId="167" fontId="9" fillId="0" borderId="0" xfId="0" applyNumberFormat="1" applyFont="1"/>
    <xf numFmtId="0" fontId="5" fillId="0" borderId="0" xfId="0" applyFont="1" applyFill="1"/>
    <xf numFmtId="167" fontId="9" fillId="0" borderId="0" xfId="0" applyNumberFormat="1" applyFont="1" applyFill="1"/>
    <xf numFmtId="0" fontId="5" fillId="0" borderId="0" xfId="0" applyFont="1" applyProtection="1">
      <protection hidden="1"/>
    </xf>
    <xf numFmtId="0" fontId="16" fillId="0" borderId="0" xfId="0" applyFont="1" applyProtection="1">
      <protection hidden="1"/>
    </xf>
    <xf numFmtId="43" fontId="5" fillId="0" borderId="0" xfId="0" applyNumberFormat="1" applyFont="1" applyProtection="1">
      <protection hidden="1"/>
    </xf>
    <xf numFmtId="0" fontId="20" fillId="0" borderId="0" xfId="0" applyFont="1" applyProtection="1">
      <protection hidden="1"/>
    </xf>
    <xf numFmtId="164" fontId="5" fillId="0" borderId="0" xfId="1" applyNumberFormat="1" applyFont="1" applyProtection="1">
      <protection hidden="1"/>
    </xf>
    <xf numFmtId="164" fontId="5" fillId="0" borderId="0" xfId="0" applyNumberFormat="1" applyFont="1"/>
    <xf numFmtId="0" fontId="10" fillId="3" borderId="0" xfId="0" applyFont="1" applyFill="1" applyBorder="1"/>
    <xf numFmtId="0" fontId="12" fillId="3" borderId="0" xfId="0" applyFont="1" applyFill="1" applyBorder="1" applyAlignment="1">
      <alignment horizontal="left" indent="2"/>
    </xf>
    <xf numFmtId="0" fontId="13" fillId="3" borderId="0" xfId="0" applyFont="1" applyFill="1" applyBorder="1"/>
    <xf numFmtId="3" fontId="12" fillId="3" borderId="0" xfId="0" applyNumberFormat="1" applyFont="1" applyFill="1" applyBorder="1"/>
    <xf numFmtId="3" fontId="11" fillId="3" borderId="0" xfId="0" applyNumberFormat="1" applyFont="1" applyFill="1" applyBorder="1"/>
    <xf numFmtId="3" fontId="11" fillId="3" borderId="0" xfId="0" applyNumberFormat="1" applyFont="1" applyFill="1"/>
    <xf numFmtId="0" fontId="5" fillId="3" borderId="0" xfId="0" applyFont="1" applyFill="1" applyBorder="1"/>
    <xf numFmtId="0" fontId="6" fillId="3" borderId="0" xfId="0" applyFont="1" applyFill="1"/>
    <xf numFmtId="0" fontId="5" fillId="3" borderId="0" xfId="0" applyFont="1" applyFill="1"/>
    <xf numFmtId="43" fontId="15" fillId="3" borderId="0" xfId="0" applyNumberFormat="1" applyFont="1" applyFill="1" applyProtection="1">
      <protection hidden="1"/>
    </xf>
    <xf numFmtId="0" fontId="6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9" fontId="14" fillId="3" borderId="0" xfId="0" applyNumberFormat="1" applyFont="1" applyFill="1" applyProtection="1">
      <protection hidden="1"/>
    </xf>
    <xf numFmtId="0" fontId="6" fillId="3" borderId="0" xfId="0" applyFont="1" applyFill="1" applyBorder="1"/>
    <xf numFmtId="3" fontId="11" fillId="3" borderId="0" xfId="0" applyNumberFormat="1" applyFont="1" applyFill="1" applyProtection="1">
      <protection hidden="1"/>
    </xf>
    <xf numFmtId="3" fontId="6" fillId="3" borderId="0" xfId="0" applyNumberFormat="1" applyFont="1" applyFill="1" applyBorder="1" applyProtection="1">
      <protection hidden="1"/>
    </xf>
    <xf numFmtId="3" fontId="11" fillId="3" borderId="0" xfId="0" applyNumberFormat="1" applyFont="1" applyFill="1" applyBorder="1" applyProtection="1">
      <protection hidden="1"/>
    </xf>
    <xf numFmtId="3" fontId="12" fillId="3" borderId="0" xfId="0" applyNumberFormat="1" applyFont="1" applyFill="1" applyBorder="1" applyProtection="1">
      <protection hidden="1"/>
    </xf>
    <xf numFmtId="3" fontId="26" fillId="3" borderId="0" xfId="0" applyNumberFormat="1" applyFont="1" applyFill="1" applyBorder="1"/>
    <xf numFmtId="0" fontId="8" fillId="3" borderId="0" xfId="0" applyFont="1" applyFill="1" applyBorder="1"/>
    <xf numFmtId="0" fontId="5" fillId="7" borderId="0" xfId="0" applyFont="1" applyFill="1"/>
    <xf numFmtId="3" fontId="30" fillId="3" borderId="0" xfId="0" applyNumberFormat="1" applyFont="1" applyFill="1"/>
    <xf numFmtId="9" fontId="17" fillId="7" borderId="0" xfId="0" applyNumberFormat="1" applyFont="1" applyFill="1" applyProtection="1">
      <protection hidden="1"/>
    </xf>
    <xf numFmtId="9" fontId="18" fillId="7" borderId="0" xfId="0" applyNumberFormat="1" applyFont="1" applyFill="1" applyProtection="1">
      <protection hidden="1"/>
    </xf>
    <xf numFmtId="43" fontId="6" fillId="7" borderId="0" xfId="0" applyNumberFormat="1" applyFont="1" applyFill="1" applyProtection="1">
      <protection hidden="1"/>
    </xf>
    <xf numFmtId="0" fontId="6" fillId="7" borderId="0" xfId="0" applyFont="1" applyFill="1" applyProtection="1">
      <protection hidden="1"/>
    </xf>
    <xf numFmtId="0" fontId="5" fillId="7" borderId="0" xfId="0" applyFont="1" applyFill="1" applyProtection="1">
      <protection hidden="1"/>
    </xf>
    <xf numFmtId="43" fontId="24" fillId="7" borderId="0" xfId="0" applyNumberFormat="1" applyFont="1" applyFill="1" applyProtection="1">
      <protection hidden="1"/>
    </xf>
    <xf numFmtId="9" fontId="12" fillId="7" borderId="0" xfId="0" applyNumberFormat="1" applyFont="1" applyFill="1" applyProtection="1">
      <protection hidden="1"/>
    </xf>
    <xf numFmtId="0" fontId="25" fillId="7" borderId="0" xfId="1" applyNumberFormat="1" applyFont="1" applyFill="1" applyBorder="1" applyAlignment="1" applyProtection="1">
      <alignment horizontal="left"/>
      <protection hidden="1"/>
    </xf>
    <xf numFmtId="164" fontId="25" fillId="7" borderId="0" xfId="0" applyNumberFormat="1" applyFont="1" applyFill="1" applyBorder="1" applyAlignment="1" applyProtection="1">
      <protection hidden="1"/>
    </xf>
    <xf numFmtId="0" fontId="25" fillId="7" borderId="0" xfId="0" applyNumberFormat="1" applyFont="1" applyFill="1" applyBorder="1" applyAlignment="1" applyProtection="1">
      <alignment horizontal="left"/>
      <protection hidden="1"/>
    </xf>
    <xf numFmtId="0" fontId="11" fillId="7" borderId="0" xfId="0" applyFont="1" applyFill="1" applyBorder="1" applyProtection="1">
      <protection hidden="1"/>
    </xf>
    <xf numFmtId="165" fontId="11" fillId="7" borderId="0" xfId="0" applyNumberFormat="1" applyFont="1" applyFill="1" applyBorder="1" applyAlignment="1" applyProtection="1">
      <alignment horizontal="right"/>
      <protection hidden="1"/>
    </xf>
    <xf numFmtId="0" fontId="0" fillId="7" borderId="0" xfId="0" applyFill="1"/>
    <xf numFmtId="0" fontId="8" fillId="7" borderId="2" xfId="0" applyFont="1" applyFill="1" applyBorder="1" applyAlignment="1" applyProtection="1">
      <alignment vertical="center"/>
      <protection hidden="1"/>
    </xf>
    <xf numFmtId="3" fontId="8" fillId="7" borderId="3" xfId="0" applyNumberFormat="1" applyFont="1" applyFill="1" applyBorder="1" applyAlignment="1" applyProtection="1">
      <alignment horizontal="center" vertical="center" wrapText="1"/>
      <protection hidden="1"/>
    </xf>
    <xf numFmtId="0" fontId="8" fillId="7" borderId="2" xfId="0" applyFont="1" applyFill="1" applyBorder="1" applyProtection="1">
      <protection hidden="1"/>
    </xf>
    <xf numFmtId="3" fontId="8" fillId="7" borderId="0" xfId="0" applyNumberFormat="1" applyFont="1" applyFill="1" applyBorder="1" applyAlignment="1" applyProtection="1">
      <alignment horizontal="center" vertical="center" wrapText="1"/>
      <protection hidden="1"/>
    </xf>
    <xf numFmtId="0" fontId="21" fillId="7" borderId="0" xfId="0" applyFont="1" applyFill="1" applyAlignment="1" applyProtection="1">
      <alignment vertical="center"/>
      <protection hidden="1"/>
    </xf>
    <xf numFmtId="0" fontId="21" fillId="7" borderId="0" xfId="0" applyFont="1" applyFill="1" applyProtection="1">
      <protection hidden="1"/>
    </xf>
    <xf numFmtId="0" fontId="22" fillId="7" borderId="0" xfId="0" applyFont="1" applyFill="1" applyProtection="1">
      <protection hidden="1"/>
    </xf>
    <xf numFmtId="0" fontId="9" fillId="7" borderId="0" xfId="0" applyFont="1" applyFill="1" applyProtection="1">
      <protection hidden="1"/>
    </xf>
    <xf numFmtId="9" fontId="23" fillId="7" borderId="0" xfId="2" applyFont="1" applyFill="1" applyProtection="1">
      <protection hidden="1"/>
    </xf>
    <xf numFmtId="0" fontId="22" fillId="7" borderId="1" xfId="0" applyFont="1" applyFill="1" applyBorder="1" applyProtection="1">
      <protection hidden="1"/>
    </xf>
    <xf numFmtId="0" fontId="9" fillId="7" borderId="0" xfId="0" applyFont="1" applyFill="1"/>
    <xf numFmtId="3" fontId="27" fillId="3" borderId="0" xfId="0" applyNumberFormat="1" applyFont="1" applyFill="1" applyBorder="1"/>
    <xf numFmtId="0" fontId="3" fillId="8" borderId="0" xfId="0" applyFont="1" applyFill="1"/>
    <xf numFmtId="0" fontId="5" fillId="8" borderId="0" xfId="0" applyFont="1" applyFill="1"/>
    <xf numFmtId="0" fontId="4" fillId="8" borderId="0" xfId="0" applyFont="1" applyFill="1"/>
    <xf numFmtId="0" fontId="6" fillId="8" borderId="0" xfId="0" applyFont="1" applyFill="1"/>
    <xf numFmtId="0" fontId="7" fillId="8" borderId="0" xfId="0" applyFont="1" applyFill="1"/>
    <xf numFmtId="43" fontId="33" fillId="9" borderId="0" xfId="3" applyNumberFormat="1" applyFont="1" applyBorder="1" applyAlignment="1" applyProtection="1">
      <alignment vertical="center"/>
      <protection locked="0"/>
    </xf>
    <xf numFmtId="43" fontId="34" fillId="9" borderId="0" xfId="3" applyNumberFormat="1" applyFont="1" applyProtection="1">
      <protection hidden="1"/>
    </xf>
    <xf numFmtId="3" fontId="11" fillId="3" borderId="0" xfId="0" applyNumberFormat="1" applyFont="1" applyFill="1" applyBorder="1" applyProtection="1"/>
    <xf numFmtId="43" fontId="19" fillId="7" borderId="0" xfId="1" applyFont="1" applyFill="1" applyAlignment="1" applyProtection="1">
      <alignment horizontal="center"/>
    </xf>
    <xf numFmtId="43" fontId="29" fillId="7" borderId="0" xfId="1" applyFont="1" applyFill="1" applyProtection="1"/>
    <xf numFmtId="3" fontId="31" fillId="3" borderId="0" xfId="0" applyNumberFormat="1" applyFont="1" applyFill="1" applyBorder="1" applyProtection="1"/>
    <xf numFmtId="0" fontId="5" fillId="3" borderId="0" xfId="0" applyFont="1" applyFill="1" applyBorder="1" applyProtection="1"/>
    <xf numFmtId="0" fontId="5" fillId="3" borderId="0" xfId="0" applyFont="1" applyFill="1" applyProtection="1"/>
    <xf numFmtId="3" fontId="35" fillId="3" borderId="0" xfId="0" applyNumberFormat="1" applyFont="1" applyFill="1"/>
    <xf numFmtId="167" fontId="36" fillId="3" borderId="0" xfId="0" applyNumberFormat="1" applyFont="1" applyFill="1"/>
    <xf numFmtId="14" fontId="13" fillId="2" borderId="1" xfId="0" applyNumberFormat="1" applyFont="1" applyFill="1" applyBorder="1" applyAlignment="1" applyProtection="1">
      <alignment horizontal="center"/>
      <protection hidden="1"/>
    </xf>
    <xf numFmtId="43" fontId="13" fillId="2" borderId="1" xfId="1" applyFont="1" applyFill="1" applyBorder="1" applyAlignment="1" applyProtection="1">
      <alignment horizontal="right"/>
      <protection hidden="1"/>
    </xf>
    <xf numFmtId="3" fontId="28" fillId="4" borderId="7" xfId="0" applyNumberFormat="1" applyFont="1" applyFill="1" applyBorder="1" applyProtection="1">
      <protection locked="0"/>
    </xf>
    <xf numFmtId="3" fontId="28" fillId="5" borderId="9" xfId="0" applyNumberFormat="1" applyFont="1" applyFill="1" applyBorder="1" applyProtection="1">
      <protection hidden="1"/>
    </xf>
    <xf numFmtId="0" fontId="37" fillId="7" borderId="0" xfId="0" applyFont="1" applyFill="1" applyBorder="1" applyProtection="1">
      <protection hidden="1"/>
    </xf>
    <xf numFmtId="0" fontId="37" fillId="7" borderId="0" xfId="1" applyNumberFormat="1" applyFont="1" applyFill="1" applyBorder="1" applyAlignment="1" applyProtection="1">
      <alignment horizontal="left"/>
      <protection hidden="1"/>
    </xf>
    <xf numFmtId="166" fontId="37" fillId="7" borderId="0" xfId="0" applyNumberFormat="1" applyFont="1" applyFill="1" applyBorder="1" applyAlignment="1" applyProtection="1">
      <protection hidden="1"/>
    </xf>
    <xf numFmtId="168" fontId="32" fillId="2" borderId="1" xfId="0" applyNumberFormat="1" applyFont="1" applyFill="1" applyBorder="1" applyAlignment="1" applyProtection="1">
      <alignment horizontal="right" vertical="center"/>
      <protection hidden="1"/>
    </xf>
    <xf numFmtId="166" fontId="37" fillId="7" borderId="0" xfId="2" applyNumberFormat="1" applyFont="1" applyFill="1" applyBorder="1" applyAlignment="1" applyProtection="1">
      <protection hidden="1"/>
    </xf>
    <xf numFmtId="43" fontId="38" fillId="7" borderId="0" xfId="1" applyFont="1" applyFill="1" applyAlignment="1" applyProtection="1">
      <alignment horizontal="center" vertical="center"/>
      <protection locked="0"/>
    </xf>
    <xf numFmtId="3" fontId="28" fillId="6" borderId="8" xfId="0" applyNumberFormat="1" applyFont="1" applyFill="1" applyBorder="1" applyProtection="1"/>
    <xf numFmtId="3" fontId="26" fillId="3" borderId="0" xfId="0" applyNumberFormat="1" applyFont="1" applyFill="1" applyBorder="1" applyProtection="1"/>
    <xf numFmtId="0" fontId="5" fillId="3" borderId="0" xfId="0" applyFont="1" applyFill="1" applyProtection="1">
      <protection locked="0"/>
    </xf>
    <xf numFmtId="3" fontId="39" fillId="2" borderId="10" xfId="0" applyNumberFormat="1" applyFont="1" applyFill="1" applyBorder="1" applyProtection="1">
      <protection locked="0"/>
    </xf>
    <xf numFmtId="0" fontId="30" fillId="3" borderId="0" xfId="0" applyFont="1" applyFill="1" applyBorder="1" applyProtection="1"/>
    <xf numFmtId="167" fontId="5" fillId="0" borderId="0" xfId="0" applyNumberFormat="1" applyFont="1"/>
    <xf numFmtId="167" fontId="5" fillId="0" borderId="0" xfId="0" applyNumberFormat="1" applyFont="1" applyFill="1"/>
    <xf numFmtId="0" fontId="6" fillId="0" borderId="0" xfId="0" applyFont="1"/>
    <xf numFmtId="4" fontId="6" fillId="0" borderId="0" xfId="0" applyNumberFormat="1" applyFont="1"/>
    <xf numFmtId="43" fontId="6" fillId="0" borderId="0" xfId="1" applyFont="1"/>
    <xf numFmtId="0" fontId="6" fillId="0" borderId="12" xfId="0" applyFont="1" applyBorder="1"/>
    <xf numFmtId="43" fontId="6" fillId="0" borderId="12" xfId="1" applyFont="1" applyBorder="1"/>
    <xf numFmtId="43" fontId="6" fillId="0" borderId="11" xfId="1" applyFont="1" applyBorder="1"/>
    <xf numFmtId="0" fontId="6" fillId="3" borderId="0" xfId="0" applyFont="1" applyFill="1" applyAlignment="1">
      <alignment vertical="top"/>
    </xf>
    <xf numFmtId="43" fontId="6" fillId="3" borderId="0" xfId="1" applyFont="1" applyFill="1"/>
    <xf numFmtId="4" fontId="6" fillId="3" borderId="0" xfId="0" applyNumberFormat="1" applyFont="1" applyFill="1"/>
    <xf numFmtId="0" fontId="20" fillId="11" borderId="1" xfId="0" applyFont="1" applyFill="1" applyBorder="1" applyAlignment="1">
      <alignment horizontal="center" vertical="top"/>
    </xf>
    <xf numFmtId="0" fontId="20" fillId="11" borderId="1" xfId="0" applyFont="1" applyFill="1" applyBorder="1" applyAlignment="1">
      <alignment horizontal="center"/>
    </xf>
    <xf numFmtId="43" fontId="11" fillId="0" borderId="12" xfId="1" applyFont="1" applyBorder="1"/>
    <xf numFmtId="0" fontId="11" fillId="0" borderId="12" xfId="0" applyFont="1" applyBorder="1"/>
    <xf numFmtId="0" fontId="8" fillId="10" borderId="12" xfId="0" applyFont="1" applyFill="1" applyBorder="1"/>
    <xf numFmtId="43" fontId="8" fillId="10" borderId="12" xfId="1" applyFont="1" applyFill="1" applyBorder="1"/>
    <xf numFmtId="43" fontId="8" fillId="10" borderId="11" xfId="1" applyFont="1" applyFill="1" applyBorder="1"/>
    <xf numFmtId="0" fontId="40" fillId="3" borderId="0" xfId="0" applyFont="1" applyFill="1" applyAlignment="1">
      <alignment vertical="top"/>
    </xf>
    <xf numFmtId="43" fontId="11" fillId="0" borderId="11" xfId="1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0" fontId="12" fillId="3" borderId="0" xfId="0" applyFont="1" applyFill="1" applyAlignment="1">
      <alignment horizontal="justify" vertical="center" wrapText="1"/>
    </xf>
    <xf numFmtId="0" fontId="40" fillId="3" borderId="0" xfId="0" applyFont="1" applyFill="1" applyAlignment="1">
      <alignment horizontal="justify" vertical="top" wrapText="1"/>
    </xf>
    <xf numFmtId="0" fontId="40" fillId="3" borderId="0" xfId="0" applyFont="1" applyFill="1" applyAlignment="1">
      <alignment horizontal="justify" vertical="center" wrapText="1"/>
    </xf>
    <xf numFmtId="0" fontId="37" fillId="7" borderId="0" xfId="0" applyFont="1" applyFill="1" applyAlignment="1">
      <alignment horizontal="justify" vertical="center" wrapText="1"/>
    </xf>
    <xf numFmtId="0" fontId="37" fillId="7" borderId="0" xfId="0" applyFont="1" applyFill="1" applyAlignment="1">
      <alignment horizontal="justify" vertical="center"/>
    </xf>
    <xf numFmtId="3" fontId="8" fillId="7" borderId="5" xfId="0" applyNumberFormat="1" applyFont="1" applyFill="1" applyBorder="1" applyAlignment="1" applyProtection="1">
      <alignment horizontal="center" vertical="center" wrapText="1"/>
      <protection hidden="1"/>
    </xf>
    <xf numFmtId="3" fontId="8" fillId="7" borderId="6" xfId="0" applyNumberFormat="1" applyFont="1" applyFill="1" applyBorder="1" applyAlignment="1" applyProtection="1">
      <alignment horizontal="center" vertical="center" wrapText="1"/>
      <protection hidden="1"/>
    </xf>
    <xf numFmtId="3" fontId="8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7" borderId="2" xfId="0" applyNumberFormat="1" applyFont="1" applyFill="1" applyBorder="1" applyAlignment="1" applyProtection="1">
      <alignment horizontal="center" vertical="center" wrapText="1"/>
      <protection hidden="1"/>
    </xf>
    <xf numFmtId="3" fontId="8" fillId="7" borderId="3" xfId="0" applyNumberFormat="1" applyFont="1" applyFill="1" applyBorder="1" applyAlignment="1" applyProtection="1">
      <alignment horizontal="center" vertical="center" wrapText="1"/>
      <protection hidden="1"/>
    </xf>
    <xf numFmtId="9" fontId="13" fillId="3" borderId="0" xfId="2" applyFont="1" applyFill="1" applyBorder="1" applyAlignment="1">
      <alignment horizontal="center" vertical="center" wrapText="1"/>
    </xf>
    <xf numFmtId="0" fontId="45" fillId="0" borderId="0" xfId="0" pivotButton="1" applyFont="1"/>
    <xf numFmtId="4" fontId="45" fillId="0" borderId="0" xfId="0" applyNumberFormat="1" applyFont="1"/>
    <xf numFmtId="0" fontId="45" fillId="0" borderId="0" xfId="0" applyFont="1" applyAlignment="1">
      <alignment horizontal="left"/>
    </xf>
    <xf numFmtId="0" fontId="45" fillId="0" borderId="0" xfId="0" applyFont="1" applyAlignment="1">
      <alignment horizontal="left" indent="1"/>
    </xf>
  </cellXfs>
  <cellStyles count="6">
    <cellStyle name="20% - Colore 6" xfId="3" builtinId="50"/>
    <cellStyle name="Migliaia" xfId="1" builtinId="3"/>
    <cellStyle name="Normale" xfId="0" builtinId="0"/>
    <cellStyle name="Percentuale" xfId="2" builtinId="5"/>
    <cellStyle name="Stile 1" xfId="4" xr:uid="{00000000-0005-0000-0000-000004000000}"/>
    <cellStyle name="Stile 2" xfId="5" xr:uid="{00000000-0005-0000-0000-000005000000}"/>
  </cellStyles>
  <dxfs count="82">
    <dxf>
      <numFmt numFmtId="4" formatCode="#,##0.00"/>
    </dxf>
    <dxf>
      <numFmt numFmtId="4" formatCode="#,##0.00"/>
    </dxf>
    <dxf>
      <numFmt numFmtId="4" formatCode="#,##0.00"/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4" formatCode="#,##0.00"/>
    </dxf>
    <dxf>
      <numFmt numFmtId="4" formatCode="#,##0.00"/>
    </dxf>
    <dxf>
      <numFmt numFmtId="4" formatCode="#,##0.00"/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4" formatCode="#,##0.00"/>
    </dxf>
    <dxf>
      <numFmt numFmtId="4" formatCode="#,##0.00"/>
    </dxf>
    <dxf>
      <numFmt numFmtId="4" formatCode="#,##0.00"/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trike val="0"/>
        <outline val="0"/>
        <shadow val="0"/>
        <u val="none"/>
        <vertAlign val="baseline"/>
        <sz val="11"/>
        <color theme="0"/>
        <name val="Franklin Gothic Book"/>
        <scheme val="none"/>
      </font>
      <numFmt numFmtId="167" formatCode="0.00_ ;\-0.00\ "/>
    </dxf>
    <dxf>
      <font>
        <strike val="0"/>
        <outline val="0"/>
        <shadow val="0"/>
        <u val="none"/>
        <vertAlign val="baseline"/>
        <sz val="11"/>
        <color theme="0"/>
        <name val="Franklin Gothic Book"/>
        <scheme val="none"/>
      </font>
      <numFmt numFmtId="167" formatCode="0.00_ ;\-0.00\ "/>
    </dxf>
    <dxf>
      <font>
        <strike val="0"/>
        <outline val="0"/>
        <shadow val="0"/>
        <u val="none"/>
        <vertAlign val="baseline"/>
        <sz val="12"/>
        <color theme="0" tint="-4.9989318521683403E-2"/>
        <name val="Franklin Gothic Book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Franklin Gothic Book"/>
        <scheme val="none"/>
      </font>
      <numFmt numFmtId="167" formatCode="0.00_ ;\-0.00\ "/>
    </dxf>
    <dxf>
      <font>
        <strike val="0"/>
        <outline val="0"/>
        <shadow val="0"/>
        <u val="none"/>
        <vertAlign val="baseline"/>
        <sz val="11"/>
        <color theme="0"/>
        <name val="Franklin Gothic Book"/>
        <scheme val="none"/>
      </font>
      <numFmt numFmtId="167" formatCode="0.00_ ;\-0.00\ "/>
    </dxf>
    <dxf>
      <font>
        <color rgb="FFFF0000"/>
      </font>
    </dxf>
    <dxf>
      <font>
        <color rgb="FFFF0000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numFmt numFmtId="4" formatCode="#,##0.00"/>
    </dxf>
    <dxf>
      <numFmt numFmtId="4" formatCode="#,##0.00"/>
    </dxf>
    <dxf>
      <numFmt numFmtId="4" formatCode="#,##0.00"/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817CD6"/>
      <color rgb="FF7FCA70"/>
      <color rgb="FF28E725"/>
      <color rgb="FF2888A1"/>
      <color rgb="FFFF5F34"/>
      <color rgb="FFC6C6C6"/>
      <color rgb="FFCDCDCD"/>
      <color rgb="FF20778C"/>
      <color rgb="FF247F96"/>
      <color rgb="FF9B93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it-IT" sz="1200" u="none"/>
              <a:t>Punto di pareggio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xVal>
            <c:numRef>
              <c:f>Foglio1!$O$26:$O$29</c:f>
              <c:numCache>
                <c:formatCode>_-* #,##0_-;\-* #,##0_-;_-*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xVal>
          <c:yVal>
            <c:numRef>
              <c:f>Foglio1!$S$26:$S$29</c:f>
              <c:numCache>
                <c:formatCode>_-* #,##0_-;\-* #,##0_-;_-*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C3C-4196-844B-63E404BD981C}"/>
            </c:ext>
          </c:extLst>
        </c:ser>
        <c:ser>
          <c:idx val="0"/>
          <c:order val="1"/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3C-4196-844B-63E404BD981C}"/>
                </c:ext>
              </c:extLst>
            </c:dLbl>
            <c:dLbl>
              <c:idx val="1"/>
              <c:layout>
                <c:manualLayout>
                  <c:x val="-0.13874743082262547"/>
                  <c:y val="-9.7222222222222224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3C-4196-844B-63E404BD981C}"/>
                </c:ext>
              </c:extLst>
            </c:dLbl>
            <c:dLbl>
              <c:idx val="2"/>
              <c:layout>
                <c:manualLayout>
                  <c:x val="7.1255553687246787E-2"/>
                  <c:y val="1.4449519469648999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3C-4196-844B-63E404BD981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3C-4196-844B-63E404BD981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Foglio1!$O$26:$O$29</c:f>
              <c:numCache>
                <c:formatCode>_-* #,##0_-;\-* #,##0_-;_-*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xVal>
          <c:yVal>
            <c:numRef>
              <c:f>Foglio1!$T$26:$T$29</c:f>
              <c:numCache>
                <c:formatCode>_-* #,##0_-;\-* #,##0_-;_-*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C3C-4196-844B-63E404BD9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130176"/>
        <c:axId val="169130752"/>
      </c:scatterChart>
      <c:valAx>
        <c:axId val="16913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it-IT"/>
          </a:p>
        </c:txPr>
        <c:crossAx val="169130752"/>
        <c:crosses val="autoZero"/>
        <c:crossBetween val="midCat"/>
      </c:valAx>
      <c:valAx>
        <c:axId val="16913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it-IT"/>
          </a:p>
        </c:txPr>
        <c:crossAx val="169130176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600">
          <a:latin typeface="Franklin Gothic Book" panose="020B0503020102020204" pitchFamily="34" charset="0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it-IT"/>
              <a:t>Situazioni a confronto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Foglio1!$A$32</c:f>
              <c:strCache>
                <c:ptCount val="1"/>
                <c:pt idx="0">
                  <c:v>Risultato prima delle imposte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Foglio1!$B$25:$C$25</c15:sqref>
                  </c15:fullRef>
                </c:ext>
              </c:extLst>
              <c:f>Foglio1!$B$25:$C$25</c:f>
              <c:strCache>
                <c:ptCount val="2"/>
                <c:pt idx="0">
                  <c:v>Situazione attuale</c:v>
                </c:pt>
                <c:pt idx="1">
                  <c:v> Simulazione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Foglio1!$B$32:$C$32</c15:sqref>
                  </c15:fullRef>
                </c:ext>
              </c:extLst>
              <c:f>Foglio1!$B$32:$C$32</c:f>
              <c:numCache>
                <c:formatCode>#,##0_ ;[Red]\-#,##0\ 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E-4E7E-9131-411EBBD69038}"/>
            </c:ext>
          </c:extLst>
        </c:ser>
        <c:ser>
          <c:idx val="1"/>
          <c:order val="1"/>
          <c:tx>
            <c:strRef>
              <c:f>Foglio1!$A$29</c:f>
              <c:strCache>
                <c:ptCount val="1"/>
                <c:pt idx="0">
                  <c:v>Costi Fissi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Foglio1!$B$25:$C$25</c15:sqref>
                  </c15:fullRef>
                </c:ext>
              </c:extLst>
              <c:f>Foglio1!$B$25:$C$25</c:f>
              <c:strCache>
                <c:ptCount val="2"/>
                <c:pt idx="0">
                  <c:v>Situazione attuale</c:v>
                </c:pt>
                <c:pt idx="1">
                  <c:v> Simulazione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(Foglio1!$B$29,Foglio1!$C$29:$D$29)</c15:sqref>
                  </c15:fullRef>
                </c:ext>
              </c:extLst>
              <c:f>(Foglio1!$B$29,Foglio1!$C$29)</c:f>
              <c:numCache>
                <c:formatCode>_-* #,##0_-;\-* #,##0_-;_-* "-"??_-;_-@_-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BA-4C7F-BBC3-2BDDCC464229}"/>
            </c:ext>
          </c:extLst>
        </c:ser>
        <c:ser>
          <c:idx val="0"/>
          <c:order val="2"/>
          <c:tx>
            <c:strRef>
              <c:f>Foglio1!$A$27</c:f>
              <c:strCache>
                <c:ptCount val="1"/>
                <c:pt idx="0">
                  <c:v>Costi Variabili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Foglio1!$B$25:$C$25</c15:sqref>
                  </c15:fullRef>
                </c:ext>
              </c:extLst>
              <c:f>Foglio1!$B$25:$C$25</c:f>
              <c:strCache>
                <c:ptCount val="2"/>
                <c:pt idx="0">
                  <c:v>Situazione attuale</c:v>
                </c:pt>
                <c:pt idx="1">
                  <c:v> Simulazione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(Foglio1!$B$27,Foglio1!$C$27:$D$27)</c15:sqref>
                  </c15:fullRef>
                </c:ext>
              </c:extLst>
              <c:f>(Foglio1!$B$27,Foglio1!$C$27)</c:f>
              <c:numCache>
                <c:formatCode>_-* #,##0_-;\-* #,##0_-;_-* "-"??_-;_-@_-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A-4C7F-BBC3-2BDDCC464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141056"/>
        <c:axId val="195150400"/>
      </c:barChart>
      <c:lineChart>
        <c:grouping val="standard"/>
        <c:varyColors val="0"/>
        <c:ser>
          <c:idx val="3"/>
          <c:order val="3"/>
          <c:tx>
            <c:strRef>
              <c:f>Foglio1!$A$26</c:f>
              <c:strCache>
                <c:ptCount val="1"/>
                <c:pt idx="0">
                  <c:v>Ricavi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7721645808790757E-2"/>
                  <c:y val="-3.7299133489280697E-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3-4642-B5B6-EC8EE372B3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Foglio1!$B$25:$C$25</c15:sqref>
                  </c15:fullRef>
                </c:ext>
              </c:extLst>
              <c:f>Foglio1!$B$25:$C$25</c:f>
              <c:strCache>
                <c:ptCount val="2"/>
                <c:pt idx="0">
                  <c:v>Situazione attuale</c:v>
                </c:pt>
                <c:pt idx="1">
                  <c:v> Simulazione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Foglio1!$B$26:$C$26</c15:sqref>
                  </c15:fullRef>
                </c:ext>
              </c:extLst>
              <c:f>Foglio1!$B$26:$C$26</c:f>
              <c:numCache>
                <c:formatCode>_-* #,##0_-;\-* #,##0_-;_-* "-"??_-;_-@_-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BA-4C7F-BBC3-2BDDCC464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141568"/>
        <c:axId val="195150976"/>
      </c:lineChart>
      <c:catAx>
        <c:axId val="19614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195150400"/>
        <c:crosses val="autoZero"/>
        <c:auto val="1"/>
        <c:lblAlgn val="ctr"/>
        <c:lblOffset val="100"/>
        <c:noMultiLvlLbl val="0"/>
      </c:catAx>
      <c:valAx>
        <c:axId val="19515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196141056"/>
        <c:crosses val="autoZero"/>
        <c:crossBetween val="between"/>
      </c:valAx>
      <c:valAx>
        <c:axId val="195150976"/>
        <c:scaling>
          <c:orientation val="minMax"/>
        </c:scaling>
        <c:delete val="1"/>
        <c:axPos val="r"/>
        <c:numFmt formatCode="_-* #,##0_-;\-* #,##0_-;_-* &quot;-&quot;??_-;_-@_-" sourceLinked="1"/>
        <c:majorTickMark val="out"/>
        <c:minorTickMark val="none"/>
        <c:tickLblPos val="none"/>
        <c:crossAx val="196141568"/>
        <c:crosses val="max"/>
        <c:crossBetween val="between"/>
      </c:valAx>
      <c:catAx>
        <c:axId val="196141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515097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</c:dTable>
      <c:spPr>
        <a:noFill/>
        <a:ln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bg1">
          <a:lumMod val="50000"/>
        </a:schemeClr>
      </a:solidFill>
      <a:round/>
    </a:ln>
    <a:effectLst/>
  </c:spPr>
  <c:txPr>
    <a:bodyPr rot="0" vert="wordArtVert" anchor="t" anchorCtr="0"/>
    <a:lstStyle/>
    <a:p>
      <a:pPr>
        <a:defRPr sz="900">
          <a:latin typeface="Franklin Gothic Book" panose="020B0503020102020204" pitchFamily="34" charset="0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Scroll" dx="39" fmlaLink="D23" horiz="1" max="200" page="10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Foglio1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hyperlink" Target="#Foglio2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1660227</xdr:colOff>
      <xdr:row>0</xdr:row>
      <xdr:rowOff>269006</xdr:rowOff>
    </xdr:from>
    <xdr:ext cx="7167283" cy="829665"/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07927" y="269006"/>
          <a:ext cx="7167283" cy="82966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it-IT" sz="5400" b="0" cap="small" spc="0" baseline="0">
              <a:ln w="0"/>
              <a:solidFill>
                <a:srgbClr val="9B930F"/>
              </a:solidFill>
              <a:effectLst/>
              <a:latin typeface="Franklin Gothic Medium Cond" panose="020B0606030402020204" pitchFamily="34" charset="0"/>
            </a:rPr>
            <a:t>Analisi del </a:t>
          </a:r>
          <a:r>
            <a:rPr lang="it-IT" sz="5400" b="0" cap="small" spc="0" baseline="0">
              <a:ln w="0"/>
              <a:solidFill>
                <a:srgbClr val="20778C"/>
              </a:solidFill>
              <a:effectLst/>
              <a:latin typeface="Franklin Gothic Medium Cond" panose="020B0606030402020204" pitchFamily="34" charset="0"/>
            </a:rPr>
            <a:t>Punto di Pareggio</a:t>
          </a:r>
        </a:p>
      </xdr:txBody>
    </xdr:sp>
    <xdr:clientData/>
  </xdr:oneCellAnchor>
  <xdr:twoCellAnchor editAs="oneCell">
    <xdr:from>
      <xdr:col>0</xdr:col>
      <xdr:colOff>153160</xdr:colOff>
      <xdr:row>0</xdr:row>
      <xdr:rowOff>165652</xdr:rowOff>
    </xdr:from>
    <xdr:to>
      <xdr:col>1</xdr:col>
      <xdr:colOff>1416210</xdr:colOff>
      <xdr:row>1</xdr:row>
      <xdr:rowOff>433387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60" y="165652"/>
          <a:ext cx="1910750" cy="777323"/>
        </a:xfrm>
        <a:prstGeom prst="rect">
          <a:avLst/>
        </a:prstGeom>
        <a:solidFill>
          <a:srgbClr val="C6C6C6"/>
        </a:solidFill>
      </xdr:spPr>
    </xdr:pic>
    <xdr:clientData/>
  </xdr:twoCellAnchor>
  <xdr:oneCellAnchor>
    <xdr:from>
      <xdr:col>8</xdr:col>
      <xdr:colOff>476251</xdr:colOff>
      <xdr:row>3</xdr:row>
      <xdr:rowOff>99218</xdr:rowOff>
    </xdr:from>
    <xdr:ext cx="1960198" cy="873125"/>
    <xdr:sp macro="" textlink="">
      <xdr:nvSpPr>
        <xdr:cNvPr id="4" name="Rettangolo con angoli arrotondati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23376" y="1762125"/>
          <a:ext cx="1960198" cy="873125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it-IT" sz="2000" b="1" cap="small" spc="0" baseline="0">
              <a:ln w="0"/>
              <a:solidFill>
                <a:srgbClr val="9B930F"/>
              </a:solidFill>
              <a:effectLst/>
              <a:latin typeface="Franklin Gothic Medium Cond" panose="020B0606030402020204" pitchFamily="34" charset="0"/>
            </a:rPr>
            <a:t>Calcolo</a:t>
          </a:r>
        </a:p>
        <a:p>
          <a:pPr algn="ctr"/>
          <a:r>
            <a:rPr lang="it-IT" sz="2000" b="1" cap="small" spc="0" baseline="0">
              <a:ln w="0"/>
              <a:solidFill>
                <a:srgbClr val="9B930F"/>
              </a:solidFill>
              <a:effectLst/>
              <a:latin typeface="Franklin Gothic Medium Cond" panose="020B0606030402020204" pitchFamily="34" charset="0"/>
            </a:rPr>
            <a:t>Punto di </a:t>
          </a:r>
          <a:r>
            <a:rPr lang="it-IT" sz="2000" b="1" cap="small" spc="0" baseline="0">
              <a:ln w="0"/>
              <a:solidFill>
                <a:srgbClr val="247F96"/>
              </a:solidFill>
              <a:effectLst/>
              <a:latin typeface="Franklin Gothic Medium Cond" panose="020B0606030402020204" pitchFamily="34" charset="0"/>
            </a:rPr>
            <a:t>Pareggio </a:t>
          </a:r>
          <a:endParaRPr lang="it-IT" sz="2000" b="0" cap="small" spc="0" baseline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  <a:latin typeface="Franklin Gothic Medium Cond" panose="020B06060304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24615</xdr:colOff>
      <xdr:row>2</xdr:row>
      <xdr:rowOff>17162</xdr:rowOff>
    </xdr:from>
    <xdr:to>
      <xdr:col>11</xdr:col>
      <xdr:colOff>13252</xdr:colOff>
      <xdr:row>14</xdr:row>
      <xdr:rowOff>120134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704849</xdr:colOff>
      <xdr:row>23</xdr:row>
      <xdr:rowOff>152398</xdr:rowOff>
    </xdr:from>
    <xdr:to>
      <xdr:col>10</xdr:col>
      <xdr:colOff>228599</xdr:colOff>
      <xdr:row>59</xdr:row>
      <xdr:rowOff>482599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1179215</xdr:colOff>
      <xdr:row>0</xdr:row>
      <xdr:rowOff>73744</xdr:rowOff>
    </xdr:from>
    <xdr:ext cx="7167283" cy="829665"/>
    <xdr:sp macro="" textlink="">
      <xdr:nvSpPr>
        <xdr:cNvPr id="7" name="Rettangol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398665" y="73744"/>
          <a:ext cx="7167283" cy="82966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it-IT" sz="5400" b="0" cap="small" spc="0" baseline="0">
              <a:ln w="0"/>
              <a:solidFill>
                <a:srgbClr val="9B930F"/>
              </a:solidFill>
              <a:effectLst/>
              <a:latin typeface="Franklin Gothic Medium Cond" panose="020B0606030402020204" pitchFamily="34" charset="0"/>
            </a:rPr>
            <a:t>Analisi del </a:t>
          </a:r>
          <a:r>
            <a:rPr lang="it-IT" sz="5400" b="0" cap="small" spc="0" baseline="0">
              <a:ln w="0"/>
              <a:solidFill>
                <a:srgbClr val="20778C"/>
              </a:solidFill>
              <a:effectLst/>
              <a:latin typeface="Franklin Gothic Medium Cond" panose="020B0606030402020204" pitchFamily="34" charset="0"/>
            </a:rPr>
            <a:t>Punto di Pareggio</a:t>
          </a:r>
        </a:p>
      </xdr:txBody>
    </xdr:sp>
    <xdr:clientData/>
  </xdr:oneCellAnchor>
  <xdr:oneCellAnchor>
    <xdr:from>
      <xdr:col>0</xdr:col>
      <xdr:colOff>63645</xdr:colOff>
      <xdr:row>21</xdr:row>
      <xdr:rowOff>66261</xdr:rowOff>
    </xdr:from>
    <xdr:ext cx="2564703" cy="563217"/>
    <xdr:sp macro="" textlink="">
      <xdr:nvSpPr>
        <xdr:cNvPr id="22" name="Rettangolo con angoli arrotondati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63645" y="10712174"/>
          <a:ext cx="2564703" cy="563217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txBody>
        <a:bodyPr wrap="none" lIns="91440" tIns="45720" rIns="91440" bIns="45720" anchor="t">
          <a:noAutofit/>
        </a:bodyPr>
        <a:lstStyle/>
        <a:p>
          <a:pPr algn="ctr"/>
          <a:r>
            <a:rPr lang="it-IT" sz="2600" b="1" cap="small" spc="0" baseline="0">
              <a:ln w="0"/>
              <a:solidFill>
                <a:schemeClr val="accent6">
                  <a:lumMod val="75000"/>
                </a:schemeClr>
              </a:solidFill>
              <a:effectLst/>
              <a:latin typeface="Franklin Gothic Medium Cond" panose="020B0606030402020204" pitchFamily="34" charset="0"/>
            </a:rPr>
            <a:t>Variazione Fatturato</a:t>
          </a:r>
        </a:p>
        <a:p>
          <a:pPr algn="ctr"/>
          <a:endParaRPr lang="it-IT" sz="2400" b="0" cap="small" spc="0" baseline="0">
            <a:ln w="0"/>
            <a:solidFill>
              <a:schemeClr val="bg1"/>
            </a:solidFill>
            <a:effectLst/>
            <a:latin typeface="Franklin Gothic Medium Cond" panose="020B0606030402020204" pitchFamily="34" charset="0"/>
          </a:endParaRPr>
        </a:p>
      </xdr:txBody>
    </xdr:sp>
    <xdr:clientData/>
  </xdr:oneCellAnchor>
  <xdr:twoCellAnchor>
    <xdr:from>
      <xdr:col>1</xdr:col>
      <xdr:colOff>890602</xdr:colOff>
      <xdr:row>2</xdr:row>
      <xdr:rowOff>161963</xdr:rowOff>
    </xdr:from>
    <xdr:to>
      <xdr:col>2</xdr:col>
      <xdr:colOff>1282900</xdr:colOff>
      <xdr:row>4</xdr:row>
      <xdr:rowOff>18298</xdr:rowOff>
    </xdr:to>
    <xdr:sp macro="" textlink="">
      <xdr:nvSpPr>
        <xdr:cNvPr id="27" name="Rettangolo con angoli arrotondati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4340197" y="1642200"/>
          <a:ext cx="2160000" cy="289679"/>
        </a:xfrm>
        <a:prstGeom prst="roundRect">
          <a:avLst/>
        </a:prstGeom>
        <a:solidFill>
          <a:schemeClr val="accent6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it-IT" sz="1100"/>
            <a:t> </a:t>
          </a:r>
          <a:r>
            <a:rPr lang="it-IT" sz="1400"/>
            <a:t>RICAVI (R)</a:t>
          </a:r>
        </a:p>
      </xdr:txBody>
    </xdr:sp>
    <xdr:clientData/>
  </xdr:twoCellAnchor>
  <xdr:twoCellAnchor>
    <xdr:from>
      <xdr:col>1</xdr:col>
      <xdr:colOff>890602</xdr:colOff>
      <xdr:row>7</xdr:row>
      <xdr:rowOff>81448</xdr:rowOff>
    </xdr:from>
    <xdr:to>
      <xdr:col>2</xdr:col>
      <xdr:colOff>1282900</xdr:colOff>
      <xdr:row>9</xdr:row>
      <xdr:rowOff>17163</xdr:rowOff>
    </xdr:to>
    <xdr:sp macro="" textlink="">
      <xdr:nvSpPr>
        <xdr:cNvPr id="47" name="Rettangolo con angoli arrotondati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4340197" y="2647191"/>
          <a:ext cx="2160000" cy="278958"/>
        </a:xfrm>
        <a:prstGeom prst="roundRect">
          <a:avLst>
            <a:gd name="adj" fmla="val 0"/>
          </a:avLst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it-IT" sz="1400"/>
            <a:t>COSTI</a:t>
          </a:r>
          <a:r>
            <a:rPr lang="it-IT" sz="1400" baseline="0"/>
            <a:t> VARIABILI  (CV)</a:t>
          </a:r>
          <a:endParaRPr lang="it-IT" sz="1400"/>
        </a:p>
      </xdr:txBody>
    </xdr:sp>
    <xdr:clientData/>
  </xdr:twoCellAnchor>
  <xdr:twoCellAnchor>
    <xdr:from>
      <xdr:col>1</xdr:col>
      <xdr:colOff>890602</xdr:colOff>
      <xdr:row>11</xdr:row>
      <xdr:rowOff>72458</xdr:rowOff>
    </xdr:from>
    <xdr:to>
      <xdr:col>2</xdr:col>
      <xdr:colOff>1282900</xdr:colOff>
      <xdr:row>13</xdr:row>
      <xdr:rowOff>16067</xdr:rowOff>
    </xdr:to>
    <xdr:sp macro="" textlink="">
      <xdr:nvSpPr>
        <xdr:cNvPr id="48" name="Rettangolo con angoli arrotondati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4340197" y="3406208"/>
          <a:ext cx="2160000" cy="286853"/>
        </a:xfrm>
        <a:prstGeom prst="roundRect">
          <a:avLst/>
        </a:prstGeom>
        <a:solidFill>
          <a:schemeClr val="accent2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it-IT" sz="1400"/>
            <a:t>COSTI</a:t>
          </a:r>
          <a:r>
            <a:rPr lang="it-IT" sz="1400" baseline="0"/>
            <a:t> FISSI  (CF)</a:t>
          </a:r>
          <a:endParaRPr lang="it-IT" sz="1400"/>
        </a:p>
      </xdr:txBody>
    </xdr:sp>
    <xdr:clientData/>
  </xdr:twoCellAnchor>
  <xdr:twoCellAnchor editAs="oneCell">
    <xdr:from>
      <xdr:col>0</xdr:col>
      <xdr:colOff>386521</xdr:colOff>
      <xdr:row>0</xdr:row>
      <xdr:rowOff>165652</xdr:rowOff>
    </xdr:from>
    <xdr:to>
      <xdr:col>0</xdr:col>
      <xdr:colOff>3152746</xdr:colOff>
      <xdr:row>1</xdr:row>
      <xdr:rowOff>673652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521" y="165652"/>
          <a:ext cx="2766225" cy="1016000"/>
        </a:xfrm>
        <a:prstGeom prst="rect">
          <a:avLst/>
        </a:prstGeom>
        <a:solidFill>
          <a:srgbClr val="C6C6C6"/>
        </a:solidFill>
      </xdr:spPr>
    </xdr:pic>
    <xdr:clientData/>
  </xdr:twoCellAnchor>
  <xdr:twoCellAnchor>
    <xdr:from>
      <xdr:col>0</xdr:col>
      <xdr:colOff>1</xdr:colOff>
      <xdr:row>30</xdr:row>
      <xdr:rowOff>294974</xdr:rowOff>
    </xdr:from>
    <xdr:to>
      <xdr:col>0</xdr:col>
      <xdr:colOff>3644901</xdr:colOff>
      <xdr:row>42</xdr:row>
      <xdr:rowOff>25400</xdr:rowOff>
    </xdr:to>
    <xdr:sp macro="" textlink="">
      <xdr:nvSpPr>
        <xdr:cNvPr id="49" name="Rettangolo con angoli arrotondati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1" y="14620574"/>
          <a:ext cx="3644900" cy="276526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400" b="0">
              <a:solidFill>
                <a:sysClr val="windowText" lastClr="000000"/>
              </a:solidFill>
              <a:latin typeface="Abadi MT Condensed Extra Bold" panose="020B0306030101010103" pitchFamily="34" charset="77"/>
            </a:rPr>
            <a:t>RISULTATO PRIMA DELLE IMPOSTE</a:t>
          </a:r>
          <a:r>
            <a:rPr lang="it-IT" sz="1400" b="0" baseline="0">
              <a:solidFill>
                <a:sysClr val="windowText" lastClr="000000"/>
              </a:solidFill>
              <a:latin typeface="Abadi MT Condensed Extra Bold" panose="020B0306030101010103" pitchFamily="34" charset="77"/>
            </a:rPr>
            <a:t> </a:t>
          </a:r>
          <a:endParaRPr lang="it-IT" sz="1400" b="0">
            <a:solidFill>
              <a:sysClr val="windowText" lastClr="000000"/>
            </a:solidFill>
            <a:latin typeface="Abadi MT Condensed Extra Bold" panose="020B0306030101010103" pitchFamily="34" charset="77"/>
          </a:endParaRPr>
        </a:p>
      </xdr:txBody>
    </xdr:sp>
    <xdr:clientData/>
  </xdr:twoCellAnchor>
  <xdr:oneCellAnchor>
    <xdr:from>
      <xdr:col>0</xdr:col>
      <xdr:colOff>2403095</xdr:colOff>
      <xdr:row>14</xdr:row>
      <xdr:rowOff>185780</xdr:rowOff>
    </xdr:from>
    <xdr:ext cx="3333386" cy="528145"/>
    <xdr:sp macro="" textlink="">
      <xdr:nvSpPr>
        <xdr:cNvPr id="17" name="Rettangolo con angoli arrotondati 4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403095" y="4073010"/>
          <a:ext cx="3333386" cy="528145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it-IT" sz="2000" b="1" cap="small" spc="0" baseline="0">
              <a:ln w="0"/>
              <a:solidFill>
                <a:srgbClr val="9B930F"/>
              </a:solidFill>
              <a:effectLst/>
              <a:latin typeface="Franklin Gothic Medium Cond" panose="020B0606030402020204" pitchFamily="34" charset="0"/>
            </a:rPr>
            <a:t>Punto di </a:t>
          </a:r>
          <a:r>
            <a:rPr lang="it-IT" sz="2000" b="1" cap="small" spc="0" baseline="0">
              <a:ln w="0"/>
              <a:solidFill>
                <a:srgbClr val="247F96"/>
              </a:solidFill>
              <a:effectLst/>
              <a:latin typeface="Franklin Gothic Medium Cond" panose="020B0606030402020204" pitchFamily="34" charset="0"/>
            </a:rPr>
            <a:t>Pareggio </a:t>
          </a:r>
          <a:r>
            <a:rPr lang="it-IT" sz="2000" b="0" cap="small" spc="0" baseline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Franklin Gothic Medium Cond" panose="020B0606030402020204" pitchFamily="34" charset="0"/>
            </a:rPr>
            <a:t>(R = CV + CF)</a:t>
          </a:r>
        </a:p>
      </xdr:txBody>
    </xdr:sp>
    <xdr:clientData/>
  </xdr:oneCellAnchor>
  <xdr:oneCellAnchor>
    <xdr:from>
      <xdr:col>1</xdr:col>
      <xdr:colOff>1041400</xdr:colOff>
      <xdr:row>17</xdr:row>
      <xdr:rowOff>168275</xdr:rowOff>
    </xdr:from>
    <xdr:ext cx="6184900" cy="829665"/>
    <xdr:sp macro="" textlink="">
      <xdr:nvSpPr>
        <xdr:cNvPr id="18" name="Rettangolo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724400" y="10963275"/>
          <a:ext cx="6184900" cy="82966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it-IT" sz="4400" b="1" i="0" cap="small" spc="0" baseline="0">
              <a:ln w="0"/>
              <a:solidFill>
                <a:schemeClr val="bg2">
                  <a:lumMod val="25000"/>
                </a:schemeClr>
              </a:solidFill>
              <a:effectLst/>
              <a:latin typeface="Abadi MT Condensed Extra Bold" panose="020B0306030101010103" pitchFamily="34" charset="77"/>
            </a:rPr>
            <a:t>Analisi della Redditività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21</xdr:row>
          <xdr:rowOff>139700</xdr:rowOff>
        </xdr:from>
        <xdr:to>
          <xdr:col>1</xdr:col>
          <xdr:colOff>1092200</xdr:colOff>
          <xdr:row>23</xdr:row>
          <xdr:rowOff>0</xdr:rowOff>
        </xdr:to>
        <xdr:sp macro="" textlink="">
          <xdr:nvSpPr>
            <xdr:cNvPr id="1025" name="Barra di scorrimento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0</xdr:col>
      <xdr:colOff>532027</xdr:colOff>
      <xdr:row>5</xdr:row>
      <xdr:rowOff>60068</xdr:rowOff>
    </xdr:from>
    <xdr:ext cx="1960198" cy="873125"/>
    <xdr:sp macro="" textlink="">
      <xdr:nvSpPr>
        <xdr:cNvPr id="16" name="Rettangolo con angoli arrotondati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32027" y="2196757"/>
          <a:ext cx="1960198" cy="873125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it-IT" sz="2000" b="1" cap="small" spc="0" baseline="0">
              <a:ln w="0"/>
              <a:solidFill>
                <a:srgbClr val="9B930F"/>
              </a:solidFill>
              <a:effectLst/>
              <a:latin typeface="Franklin Gothic Medium Cond" panose="020B0606030402020204" pitchFamily="34" charset="0"/>
            </a:rPr>
            <a:t>Inserimento dati </a:t>
          </a:r>
        </a:p>
        <a:p>
          <a:pPr algn="ctr"/>
          <a:r>
            <a:rPr lang="it-IT" sz="2000" b="1" cap="small" spc="0" baseline="0">
              <a:ln w="0"/>
              <a:solidFill>
                <a:srgbClr val="9B930F"/>
              </a:solidFill>
              <a:effectLst/>
              <a:latin typeface="Franklin Gothic Medium Cond" panose="020B0606030402020204" pitchFamily="34" charset="0"/>
            </a:rPr>
            <a:t>di bilancio</a:t>
          </a:r>
          <a:endParaRPr lang="it-IT" sz="2000" b="0" cap="small" spc="0" baseline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  <a:latin typeface="Franklin Gothic Medium Cond" panose="020B06060304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lienti/PROTOCOLLO%20IMPRESA/Vision360P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s"/>
      <sheetName val="Menu"/>
      <sheetName val="Importazione Bilancio"/>
      <sheetName val="Rettifiche Economiche"/>
      <sheetName val="Rettifiche Finanziarie"/>
      <sheetName val="CalcoloImposte"/>
      <sheetName val="Dati"/>
      <sheetName val="Foglio2"/>
      <sheetName val="DettaglioDati"/>
      <sheetName val="SimulaMutuo"/>
      <sheetName val="DatiRF"/>
      <sheetName val="Pdc"/>
      <sheetName val="Titolo"/>
      <sheetName val="BR"/>
      <sheetName val="BRD"/>
      <sheetName val="BILCC"/>
      <sheetName val="DatiI"/>
      <sheetName val="Indici"/>
      <sheetName val="Indici Personalizzati"/>
      <sheetName val="Autovalutazione"/>
      <sheetName val="Simulazioni"/>
      <sheetName val="Tabelle"/>
      <sheetName val="Contatti"/>
      <sheetName val="MCC industria edilizia"/>
      <sheetName val="MCC commercio servizi"/>
    </sheetNames>
    <sheetDataSet>
      <sheetData sheetId="0">
        <row r="1">
          <cell r="B1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3">
          <cell r="P83" t="str">
            <v>Margine attuale</v>
          </cell>
        </row>
      </sheetData>
      <sheetData sheetId="21"/>
      <sheetData sheetId="22"/>
      <sheetData sheetId="23"/>
      <sheetData sheetId="2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o Martufi" refreshedDate="43830.43111597222" createdVersion="6" refreshedVersion="6" minRefreshableVersion="3" recordCount="217" xr:uid="{00000000-000A-0000-FFFF-FFFF16000000}">
  <cacheSource type="worksheet">
    <worksheetSource ref="A11:E500" sheet="Foglio2"/>
  </cacheSource>
  <cacheFields count="5">
    <cacheField name="Codice" numFmtId="0">
      <sharedItems containsNonDate="0" containsString="0" containsBlank="1"/>
    </cacheField>
    <cacheField name="Descrizione conto" numFmtId="0">
      <sharedItems containsBlank="1" count="62">
        <m/>
        <s v="Acquisti merci e materiali"/>
        <s v="Lavorazione esterne"/>
        <s v="Utenze per produzione"/>
        <s v="Smaltimento rifiuti di produzione"/>
        <s v="Trasporti e corrieri"/>
        <s v="Provvigioni e royalties"/>
        <s v="Altri costi variabili"/>
        <s v="Utenze e servizi generali"/>
        <s v="Manutenzioni"/>
        <s v="Consulenze tecniche e amministrative"/>
        <s v="Pubblicità e promozioni"/>
        <s v="Assicurazioni"/>
        <s v="Affitti, leasing e noleggi"/>
        <s v="Compenso amministratore"/>
        <s v="Costi del personale e collaboratori"/>
        <s v="Viaggi, soggiorni e rappresentanza"/>
        <s v="Ammortamenti"/>
        <s v="Oneri finanziari"/>
        <s v="Altri costi fissi"/>
        <s v="RICAVI "/>
        <s v="RICAVI" u="1"/>
        <s v="cosap" u="1"/>
        <s v="pubblicità " u="1"/>
        <s v="commercialista" u="1"/>
        <s v="telefoniche cellulari" u="1"/>
        <s v="Magazzino iniziale merci e materiali" u="1"/>
        <s v="riparazioni e manutenzioni diverse" u="1"/>
        <s v="tassa annulae libri" u="1"/>
        <s v="spese bancarie" u="1"/>
        <s v="cancelleria" u="1"/>
        <s v="consulente del lavoro" u="1"/>
        <s v="Consulenza geometra" u="1"/>
        <s v="energiaelettrica" u="1"/>
        <s v="affittipassivi" u="1"/>
        <s v="Magazzino finale merci e materiali" u="1"/>
        <s v="materie prime" u="1"/>
        <s v="altri oneri" u="1"/>
        <s v="consulenza varia" u="1"/>
        <s v="quote associative" u="1"/>
        <s v="interessi passivi" u="1"/>
        <s v="trasporto" u="1"/>
        <s v="RICAVI .." u="1"/>
        <s v="telefoniche" u="1"/>
        <s v="compensi amministratore" u="1"/>
        <s v="costi diversi" u="1"/>
        <s v="materiali di consumo" u="1"/>
        <s v="manutenzione automezzi" u="1"/>
        <s v="altri costi per servizi" u="1"/>
        <s v="spesed'incasso" u="1"/>
        <s v="assicurazionerc" u="1"/>
        <s v="costi del personale" u="1"/>
        <s v="inail amministratore" u="1"/>
        <s v="imposta di bollo" u="1"/>
        <s v="lavorazioni esterne" u="1"/>
        <s v="inps amministratore" u="1"/>
        <s v="tassa possesso automezzi" u="1"/>
        <s v="assicurazioni automezzi" u="1"/>
        <s v="tassa rifiuti" u="1"/>
        <s v="merci" u="1"/>
        <s v="costo fisso dimenticato" u="1"/>
        <s v="camera di commercio" u="1"/>
      </sharedItems>
    </cacheField>
    <cacheField name="Importo" numFmtId="43">
      <sharedItems containsNonDate="0" containsString="0" containsBlank="1"/>
    </cacheField>
    <cacheField name="R/V/F" numFmtId="43">
      <sharedItems containsBlank="1" count="4">
        <m/>
        <s v="V"/>
        <s v="F"/>
        <s v="R"/>
      </sharedItems>
    </cacheField>
    <cacheField name="VALORE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7">
  <r>
    <m/>
    <x v="0"/>
    <m/>
    <x v="0"/>
    <m/>
  </r>
  <r>
    <m/>
    <x v="0"/>
    <m/>
    <x v="0"/>
    <n v="0"/>
  </r>
  <r>
    <m/>
    <x v="1"/>
    <m/>
    <x v="1"/>
    <n v="0"/>
  </r>
  <r>
    <m/>
    <x v="2"/>
    <m/>
    <x v="1"/>
    <n v="0"/>
  </r>
  <r>
    <m/>
    <x v="3"/>
    <m/>
    <x v="1"/>
    <n v="0"/>
  </r>
  <r>
    <m/>
    <x v="4"/>
    <m/>
    <x v="1"/>
    <n v="0"/>
  </r>
  <r>
    <m/>
    <x v="5"/>
    <m/>
    <x v="1"/>
    <n v="0"/>
  </r>
  <r>
    <m/>
    <x v="6"/>
    <m/>
    <x v="1"/>
    <n v="0"/>
  </r>
  <r>
    <m/>
    <x v="7"/>
    <m/>
    <x v="1"/>
    <n v="0"/>
  </r>
  <r>
    <m/>
    <x v="8"/>
    <m/>
    <x v="2"/>
    <n v="0"/>
  </r>
  <r>
    <m/>
    <x v="9"/>
    <m/>
    <x v="2"/>
    <n v="0"/>
  </r>
  <r>
    <m/>
    <x v="10"/>
    <m/>
    <x v="2"/>
    <n v="0"/>
  </r>
  <r>
    <m/>
    <x v="11"/>
    <m/>
    <x v="2"/>
    <n v="0"/>
  </r>
  <r>
    <m/>
    <x v="12"/>
    <m/>
    <x v="2"/>
    <n v="0"/>
  </r>
  <r>
    <m/>
    <x v="13"/>
    <m/>
    <x v="2"/>
    <n v="0"/>
  </r>
  <r>
    <m/>
    <x v="14"/>
    <m/>
    <x v="2"/>
    <n v="0"/>
  </r>
  <r>
    <m/>
    <x v="15"/>
    <m/>
    <x v="2"/>
    <n v="0"/>
  </r>
  <r>
    <m/>
    <x v="16"/>
    <m/>
    <x v="2"/>
    <n v="0"/>
  </r>
  <r>
    <m/>
    <x v="17"/>
    <m/>
    <x v="2"/>
    <n v="0"/>
  </r>
  <r>
    <m/>
    <x v="18"/>
    <m/>
    <x v="2"/>
    <n v="0"/>
  </r>
  <r>
    <m/>
    <x v="19"/>
    <m/>
    <x v="2"/>
    <n v="0"/>
  </r>
  <r>
    <m/>
    <x v="20"/>
    <m/>
    <x v="3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n v="0"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  <r>
    <m/>
    <x v="0"/>
    <m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la pivot1" cacheId="24" applyNumberFormats="0" applyBorderFormats="0" applyFontFormats="0" applyPatternFormats="0" applyAlignmentFormats="0" applyWidthHeightFormats="1" dataCaption="Valori" grandTotalCaption="Risultato d'esercizio" updatedVersion="6" minRefreshableVersion="3" useAutoFormatting="1" itemPrintTitles="1" createdVersion="6" indent="0" outline="1" outlineData="1" multipleFieldFilters="0" rowHeaderCaption="Conto Economico">
  <location ref="G11:H37" firstHeaderRow="1" firstDataRow="1" firstDataCol="1"/>
  <pivotFields count="5">
    <pivotField subtotalTop="0" showAll="0"/>
    <pivotField axis="axisRow" subtotalTop="0" showAll="0">
      <items count="63">
        <item x="0"/>
        <item m="1" x="36"/>
        <item m="1" x="46"/>
        <item m="1" x="30"/>
        <item m="1" x="59"/>
        <item m="1" x="49"/>
        <item m="1" x="54"/>
        <item m="1" x="48"/>
        <item m="1" x="41"/>
        <item m="1" x="52"/>
        <item m="1" x="47"/>
        <item m="1" x="27"/>
        <item m="1" x="24"/>
        <item m="1" x="31"/>
        <item m="1" x="29"/>
        <item m="1" x="23"/>
        <item m="1" x="33"/>
        <item m="1" x="43"/>
        <item m="1" x="25"/>
        <item m="1" x="57"/>
        <item m="1" x="50"/>
        <item m="1" x="44"/>
        <item m="1" x="55"/>
        <item m="1" x="34"/>
        <item m="1" x="51"/>
        <item x="17"/>
        <item m="1" x="53"/>
        <item m="1" x="28"/>
        <item m="1" x="58"/>
        <item m="1" x="56"/>
        <item m="1" x="22"/>
        <item m="1" x="39"/>
        <item m="1" x="61"/>
        <item m="1" x="37"/>
        <item m="1" x="40"/>
        <item m="1" x="21"/>
        <item m="1" x="60"/>
        <item m="1" x="26"/>
        <item m="1" x="35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8"/>
        <item x="19"/>
        <item m="1" x="42"/>
        <item x="20"/>
        <item m="1" x="38"/>
        <item m="1" x="32"/>
        <item m="1" x="45"/>
        <item t="default"/>
      </items>
    </pivotField>
    <pivotField showAll="0"/>
    <pivotField axis="axisRow" showAll="0" defaultSubtotal="0">
      <items count="4">
        <item n="Ricavi" x="3"/>
        <item n="Costi Variabili" x="1"/>
        <item n="Costi Fissi" x="2"/>
        <item x="0"/>
      </items>
    </pivotField>
    <pivotField dataField="1" showAll="0"/>
  </pivotFields>
  <rowFields count="2">
    <field x="3"/>
    <field x="1"/>
  </rowFields>
  <rowItems count="26">
    <i>
      <x/>
    </i>
    <i r="1">
      <x v="58"/>
    </i>
    <i>
      <x v="1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>
      <x v="2"/>
    </i>
    <i r="1">
      <x v="2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>
      <x v="3"/>
    </i>
    <i r="1">
      <x/>
    </i>
    <i t="grand">
      <x/>
    </i>
  </rowItems>
  <colItems count="1">
    <i/>
  </colItems>
  <dataFields count="1">
    <dataField name="Importi" fld="4" baseField="0" baseItem="0"/>
  </dataFields>
  <formats count="18">
    <format dxfId="78">
      <pivotArea outline="0" collapsedLevelsAreSubtotals="1" fieldPosition="0"/>
    </format>
    <format dxfId="77">
      <pivotArea dataOnly="0" labelOnly="1" outline="0" axis="axisValues" fieldPosition="0"/>
    </format>
    <format dxfId="76">
      <pivotArea dataOnly="0" labelOnly="1" outline="0" axis="axisValues" fieldPosition="0"/>
    </format>
    <format dxfId="75">
      <pivotArea type="all" dataOnly="0" outline="0" fieldPosition="0"/>
    </format>
    <format dxfId="74">
      <pivotArea outline="0" collapsedLevelsAreSubtotals="1" fieldPosition="0"/>
    </format>
    <format dxfId="73">
      <pivotArea dataOnly="0" labelOnly="1" outline="0" axis="axisValues" fieldPosition="0"/>
    </format>
    <format dxfId="72">
      <pivotArea dataOnly="0" labelOnly="1" grandRow="1" outline="0" fieldPosition="0"/>
    </format>
    <format dxfId="71">
      <pivotArea dataOnly="0" labelOnly="1" outline="0" axis="axisValues" fieldPosition="0"/>
    </format>
    <format dxfId="70">
      <pivotArea type="all" dataOnly="0" outline="0" fieldPosition="0"/>
    </format>
    <format dxfId="69">
      <pivotArea outline="0" collapsedLevelsAreSubtotals="1" fieldPosition="0"/>
    </format>
    <format dxfId="68">
      <pivotArea field="3" type="button" dataOnly="0" labelOnly="1" outline="0" axis="axisRow" fieldPosition="0"/>
    </format>
    <format dxfId="67">
      <pivotArea dataOnly="0" labelOnly="1" fieldPosition="0">
        <references count="1">
          <reference field="3" count="0"/>
        </references>
      </pivotArea>
    </format>
    <format dxfId="66">
      <pivotArea dataOnly="0" labelOnly="1" grandRow="1" outline="0" fieldPosition="0"/>
    </format>
    <format dxfId="65">
      <pivotArea dataOnly="0" labelOnly="1" fieldPosition="0">
        <references count="2">
          <reference field="1" count="1">
            <x v="57"/>
          </reference>
          <reference field="3" count="1" selected="0">
            <x v="0"/>
          </reference>
        </references>
      </pivotArea>
    </format>
    <format dxfId="64">
      <pivotArea dataOnly="0" labelOnly="1" fieldPosition="0">
        <references count="2">
          <reference field="1" count="9">
            <x v="37"/>
            <x v="38"/>
            <x v="39"/>
            <x v="40"/>
            <x v="41"/>
            <x v="42"/>
            <x v="43"/>
            <x v="44"/>
            <x v="45"/>
          </reference>
          <reference field="3" count="1" selected="0">
            <x v="1"/>
          </reference>
        </references>
      </pivotArea>
    </format>
    <format dxfId="63">
      <pivotArea dataOnly="0" labelOnly="1" fieldPosition="0">
        <references count="2">
          <reference field="1" count="12">
            <x v="25"/>
            <x v="46"/>
            <x v="47"/>
            <x v="48"/>
            <x v="49"/>
            <x v="50"/>
            <x v="51"/>
            <x v="52"/>
            <x v="53"/>
            <x v="54"/>
            <x v="55"/>
            <x v="56"/>
          </reference>
          <reference field="3" count="1" selected="0">
            <x v="2"/>
          </reference>
        </references>
      </pivotArea>
    </format>
    <format dxfId="62">
      <pivotArea dataOnly="0" labelOnly="1" fieldPosition="0">
        <references count="2">
          <reference field="1" count="1">
            <x v="0"/>
          </reference>
          <reference field="3" count="1" selected="0">
            <x v="3"/>
          </reference>
        </references>
      </pivotArea>
    </format>
    <format dxfId="61">
      <pivotArea dataOnly="0" labelOnly="1" outline="0" axis="axisValues" fieldPosition="0"/>
    </format>
  </formats>
  <pivotTableStyleInfo name="PivotStyleLight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E" displayName="CE" ref="K3:M7" totalsRowShown="0" headerRowDxfId="58" dataDxfId="57">
  <autoFilter ref="K3:M7" xr:uid="{00000000-0009-0000-0100-000001000000}">
    <filterColumn colId="0" hiddenButton="1"/>
    <filterColumn colId="1" hiddenButton="1"/>
    <filterColumn colId="2" hiddenButton="1"/>
  </autoFilter>
  <tableColumns count="3">
    <tableColumn id="3" xr3:uid="{00000000-0010-0000-0000-000003000000}" name="Id" dataDxfId="56"/>
    <tableColumn id="1" xr3:uid="{00000000-0010-0000-0000-000001000000}" name="Info" dataDxfId="55"/>
    <tableColumn id="2" xr3:uid="{00000000-0010-0000-0000-000002000000}" name="Valore" dataDxfId="54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showGridLines="0" zoomScale="120" zoomScaleNormal="120" workbookViewId="0">
      <selection activeCell="H24" sqref="H24"/>
    </sheetView>
  </sheetViews>
  <sheetFormatPr baseColWidth="10" defaultColWidth="9" defaultRowHeight="12" x14ac:dyDescent="0.15"/>
  <cols>
    <col min="1" max="1" width="9" style="91"/>
    <col min="2" max="2" width="31.83203125" style="91" customWidth="1"/>
    <col min="3" max="3" width="13.6640625" style="93" bestFit="1" customWidth="1"/>
    <col min="4" max="4" width="6.83203125" style="93" customWidth="1"/>
    <col min="5" max="5" width="2.1640625" style="91" hidden="1" customWidth="1"/>
    <col min="6" max="6" width="3.83203125" style="91" customWidth="1"/>
    <col min="7" max="7" width="37.5" style="92" bestFit="1" customWidth="1"/>
    <col min="8" max="8" width="7.1640625" style="91" bestFit="1" customWidth="1"/>
    <col min="9" max="16384" width="9" style="91"/>
  </cols>
  <sheetData>
    <row r="1" spans="1:13" s="2" customFormat="1" ht="40.25" customHeight="1" x14ac:dyDescent="0.45">
      <c r="A1" s="59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s="2" customFormat="1" ht="76.5" customHeight="1" x14ac:dyDescent="0.45">
      <c r="A2" s="62"/>
      <c r="B2" s="59"/>
      <c r="C2" s="63"/>
      <c r="D2" s="62"/>
      <c r="E2" s="62"/>
      <c r="F2" s="62"/>
      <c r="G2" s="62"/>
      <c r="H2" s="62"/>
      <c r="I2" s="62"/>
      <c r="J2" s="60"/>
      <c r="K2" s="60"/>
      <c r="L2" s="60"/>
      <c r="M2" s="60"/>
    </row>
    <row r="3" spans="1:13" ht="14.25" customHeight="1" x14ac:dyDescent="0.15">
      <c r="A3" s="111" t="s">
        <v>33</v>
      </c>
      <c r="B3" s="111"/>
      <c r="C3" s="111"/>
      <c r="D3" s="111"/>
      <c r="E3" s="110" t="s">
        <v>64</v>
      </c>
      <c r="F3" s="110"/>
      <c r="G3" s="110"/>
      <c r="H3" s="110"/>
      <c r="I3" s="19"/>
      <c r="J3" s="19"/>
      <c r="K3" s="19"/>
      <c r="L3" s="19"/>
      <c r="M3" s="19"/>
    </row>
    <row r="4" spans="1:13" x14ac:dyDescent="0.15">
      <c r="A4" s="111"/>
      <c r="B4" s="111"/>
      <c r="C4" s="111"/>
      <c r="D4" s="111"/>
      <c r="E4" s="110"/>
      <c r="F4" s="110"/>
      <c r="G4" s="110"/>
      <c r="H4" s="110"/>
      <c r="I4" s="19"/>
      <c r="J4" s="19"/>
      <c r="K4" s="19"/>
      <c r="L4" s="19"/>
      <c r="M4" s="19"/>
    </row>
    <row r="5" spans="1:13" ht="14" x14ac:dyDescent="0.15">
      <c r="A5" s="107" t="s">
        <v>34</v>
      </c>
      <c r="B5" s="107"/>
      <c r="C5" s="101" t="s">
        <v>27</v>
      </c>
      <c r="D5" s="97"/>
      <c r="E5" s="110"/>
      <c r="F5" s="110"/>
      <c r="G5" s="110"/>
      <c r="H5" s="110"/>
      <c r="I5" s="19"/>
      <c r="J5" s="19"/>
      <c r="K5" s="19"/>
      <c r="L5" s="19"/>
      <c r="M5" s="19"/>
    </row>
    <row r="6" spans="1:13" ht="14" x14ac:dyDescent="0.15">
      <c r="A6" s="107" t="s">
        <v>35</v>
      </c>
      <c r="B6" s="107"/>
      <c r="C6" s="100" t="s">
        <v>27</v>
      </c>
      <c r="D6" s="97"/>
      <c r="E6" s="110"/>
      <c r="F6" s="110"/>
      <c r="G6" s="110"/>
      <c r="H6" s="110"/>
      <c r="I6" s="19"/>
      <c r="J6" s="19"/>
      <c r="K6" s="19"/>
      <c r="L6" s="19"/>
      <c r="M6" s="19"/>
    </row>
    <row r="7" spans="1:13" x14ac:dyDescent="0.15">
      <c r="A7" s="112" t="s">
        <v>63</v>
      </c>
      <c r="B7" s="112"/>
      <c r="C7" s="112"/>
      <c r="D7" s="112"/>
      <c r="E7" s="110"/>
      <c r="F7" s="110"/>
      <c r="G7" s="110"/>
      <c r="H7" s="110"/>
      <c r="I7" s="19"/>
      <c r="J7" s="19"/>
      <c r="K7" s="19"/>
      <c r="L7" s="19"/>
      <c r="M7" s="19"/>
    </row>
    <row r="8" spans="1:13" x14ac:dyDescent="0.15">
      <c r="A8" s="112"/>
      <c r="B8" s="112"/>
      <c r="C8" s="112"/>
      <c r="D8" s="112"/>
      <c r="E8" s="110"/>
      <c r="F8" s="110"/>
      <c r="G8" s="110"/>
      <c r="H8" s="110"/>
      <c r="I8" s="19"/>
      <c r="J8" s="19"/>
      <c r="K8" s="19"/>
      <c r="L8" s="19"/>
      <c r="M8" s="19"/>
    </row>
    <row r="9" spans="1:13" x14ac:dyDescent="0.15">
      <c r="A9" s="112"/>
      <c r="B9" s="112"/>
      <c r="C9" s="112"/>
      <c r="D9" s="112"/>
      <c r="E9" s="110"/>
      <c r="F9" s="110"/>
      <c r="G9" s="110"/>
      <c r="H9" s="110"/>
      <c r="I9" s="19"/>
      <c r="J9" s="19"/>
      <c r="K9" s="19"/>
      <c r="L9" s="19"/>
      <c r="M9" s="19"/>
    </row>
    <row r="10" spans="1:13" x14ac:dyDescent="0.15">
      <c r="A10" s="97"/>
      <c r="B10" s="97"/>
      <c r="C10" s="97"/>
      <c r="D10" s="97"/>
      <c r="E10" s="110"/>
      <c r="F10" s="110"/>
      <c r="G10" s="110"/>
      <c r="H10" s="110"/>
      <c r="I10" s="19"/>
      <c r="J10" s="19"/>
      <c r="K10" s="19"/>
      <c r="L10" s="19"/>
      <c r="M10" s="19"/>
    </row>
    <row r="11" spans="1:13" ht="16" x14ac:dyDescent="0.2">
      <c r="A11" s="104" t="s">
        <v>28</v>
      </c>
      <c r="B11" s="104" t="s">
        <v>29</v>
      </c>
      <c r="C11" s="105" t="s">
        <v>61</v>
      </c>
      <c r="D11" s="106" t="s">
        <v>36</v>
      </c>
      <c r="E11" s="19" t="s">
        <v>38</v>
      </c>
      <c r="F11" s="19"/>
      <c r="G11" s="121" t="s">
        <v>39</v>
      </c>
      <c r="H11" s="122" t="s">
        <v>40</v>
      </c>
      <c r="I11" s="19"/>
      <c r="J11" s="19"/>
      <c r="K11" s="19"/>
      <c r="L11" s="19"/>
      <c r="M11" s="19"/>
    </row>
    <row r="12" spans="1:13" ht="16" x14ac:dyDescent="0.2">
      <c r="A12" s="94"/>
      <c r="B12" s="103"/>
      <c r="C12" s="102"/>
      <c r="D12" s="108"/>
      <c r="E12" s="19"/>
      <c r="F12" s="19"/>
      <c r="G12" s="123" t="s">
        <v>0</v>
      </c>
      <c r="H12" s="122"/>
      <c r="I12" s="19"/>
      <c r="J12" s="19"/>
      <c r="K12" s="19"/>
      <c r="L12" s="19"/>
      <c r="M12" s="19"/>
    </row>
    <row r="13" spans="1:13" ht="16" x14ac:dyDescent="0.2">
      <c r="A13" s="94"/>
      <c r="B13" s="103"/>
      <c r="C13" s="102"/>
      <c r="D13" s="108"/>
      <c r="E13" s="19">
        <f>IF(D13="R",sr*C13,-sc*C13)</f>
        <v>0</v>
      </c>
      <c r="F13" s="19"/>
      <c r="G13" s="124" t="s">
        <v>62</v>
      </c>
      <c r="H13" s="122">
        <v>0</v>
      </c>
      <c r="I13" s="19"/>
      <c r="J13" s="19"/>
      <c r="K13" s="19"/>
      <c r="L13" s="19"/>
      <c r="M13" s="19"/>
    </row>
    <row r="14" spans="1:13" ht="16" x14ac:dyDescent="0.2">
      <c r="A14" s="94"/>
      <c r="B14" s="103" t="s">
        <v>42</v>
      </c>
      <c r="C14" s="102"/>
      <c r="D14" s="108" t="s">
        <v>31</v>
      </c>
      <c r="E14" s="19">
        <f>IF(D14="R",sr*C14,-sc*C14)</f>
        <v>0</v>
      </c>
      <c r="F14" s="19"/>
      <c r="G14" s="123" t="s">
        <v>5</v>
      </c>
      <c r="H14" s="122"/>
      <c r="I14" s="19"/>
      <c r="J14" s="19"/>
      <c r="K14" s="19"/>
      <c r="L14" s="19"/>
      <c r="M14" s="19"/>
    </row>
    <row r="15" spans="1:13" ht="16" x14ac:dyDescent="0.2">
      <c r="A15" s="94"/>
      <c r="B15" s="103" t="s">
        <v>43</v>
      </c>
      <c r="C15" s="102"/>
      <c r="D15" s="108" t="s">
        <v>31</v>
      </c>
      <c r="E15" s="19">
        <f>IF(D15="R",sr*C15,-sc*C15)</f>
        <v>0</v>
      </c>
      <c r="F15" s="19"/>
      <c r="G15" s="124" t="s">
        <v>42</v>
      </c>
      <c r="H15" s="122">
        <v>0</v>
      </c>
      <c r="I15" s="19"/>
      <c r="J15" s="19"/>
      <c r="K15" s="19"/>
      <c r="L15" s="19"/>
      <c r="M15" s="19"/>
    </row>
    <row r="16" spans="1:13" ht="16" x14ac:dyDescent="0.2">
      <c r="A16" s="94"/>
      <c r="B16" s="103" t="s">
        <v>44</v>
      </c>
      <c r="C16" s="102"/>
      <c r="D16" s="108" t="s">
        <v>31</v>
      </c>
      <c r="E16" s="19">
        <f>IF(D16="R",sr*C16,-sc*C16)</f>
        <v>0</v>
      </c>
      <c r="F16" s="19"/>
      <c r="G16" s="124" t="s">
        <v>43</v>
      </c>
      <c r="H16" s="122">
        <v>0</v>
      </c>
      <c r="I16" s="19"/>
      <c r="J16" s="19"/>
      <c r="K16" s="19"/>
      <c r="L16" s="19"/>
      <c r="M16" s="19"/>
    </row>
    <row r="17" spans="1:13" ht="16" x14ac:dyDescent="0.2">
      <c r="A17" s="94"/>
      <c r="B17" s="103" t="s">
        <v>45</v>
      </c>
      <c r="C17" s="102"/>
      <c r="D17" s="108" t="s">
        <v>31</v>
      </c>
      <c r="E17" s="19">
        <f>IF(D17="R",sr*C17,-sc*C17)</f>
        <v>0</v>
      </c>
      <c r="F17" s="19"/>
      <c r="G17" s="124" t="s">
        <v>44</v>
      </c>
      <c r="H17" s="122">
        <v>0</v>
      </c>
      <c r="I17" s="19"/>
      <c r="J17" s="19"/>
      <c r="K17" s="19"/>
      <c r="L17" s="19"/>
      <c r="M17" s="19"/>
    </row>
    <row r="18" spans="1:13" ht="16" x14ac:dyDescent="0.2">
      <c r="A18" s="94"/>
      <c r="B18" s="103" t="s">
        <v>46</v>
      </c>
      <c r="C18" s="102"/>
      <c r="D18" s="108" t="s">
        <v>31</v>
      </c>
      <c r="E18" s="19">
        <f>IF(D18="R",sr*C18,-sc*C18)</f>
        <v>0</v>
      </c>
      <c r="F18" s="19"/>
      <c r="G18" s="124" t="s">
        <v>45</v>
      </c>
      <c r="H18" s="122">
        <v>0</v>
      </c>
      <c r="I18" s="19"/>
      <c r="J18" s="19"/>
      <c r="K18" s="19"/>
      <c r="L18" s="19"/>
      <c r="M18" s="19"/>
    </row>
    <row r="19" spans="1:13" ht="16" x14ac:dyDescent="0.2">
      <c r="A19" s="94"/>
      <c r="B19" s="103" t="s">
        <v>47</v>
      </c>
      <c r="C19" s="102"/>
      <c r="D19" s="108" t="s">
        <v>31</v>
      </c>
      <c r="E19" s="19">
        <f>IF(D19="R",sr*C19,-sc*C19)</f>
        <v>0</v>
      </c>
      <c r="F19" s="19"/>
      <c r="G19" s="124" t="s">
        <v>46</v>
      </c>
      <c r="H19" s="122">
        <v>0</v>
      </c>
      <c r="I19" s="19"/>
      <c r="J19" s="19"/>
      <c r="K19" s="19"/>
      <c r="L19" s="19"/>
      <c r="M19" s="19"/>
    </row>
    <row r="20" spans="1:13" ht="16" x14ac:dyDescent="0.2">
      <c r="A20" s="94"/>
      <c r="B20" s="103" t="s">
        <v>48</v>
      </c>
      <c r="C20" s="102"/>
      <c r="D20" s="108" t="s">
        <v>31</v>
      </c>
      <c r="E20" s="19">
        <f>IF(D20="R",sr*C20,-sc*C20)</f>
        <v>0</v>
      </c>
      <c r="F20" s="19"/>
      <c r="G20" s="124" t="s">
        <v>47</v>
      </c>
      <c r="H20" s="122">
        <v>0</v>
      </c>
      <c r="I20" s="19"/>
      <c r="J20" s="19"/>
      <c r="K20" s="19"/>
      <c r="L20" s="19"/>
      <c r="M20" s="19"/>
    </row>
    <row r="21" spans="1:13" ht="16" x14ac:dyDescent="0.2">
      <c r="A21" s="94"/>
      <c r="B21" s="103" t="s">
        <v>49</v>
      </c>
      <c r="C21" s="102"/>
      <c r="D21" s="108" t="s">
        <v>32</v>
      </c>
      <c r="E21" s="19">
        <f>IF(D21="R",sr*C21,-sc*C21)</f>
        <v>0</v>
      </c>
      <c r="F21" s="19"/>
      <c r="G21" s="124" t="s">
        <v>48</v>
      </c>
      <c r="H21" s="122">
        <v>0</v>
      </c>
      <c r="I21" s="19"/>
      <c r="J21" s="19"/>
      <c r="K21" s="19"/>
      <c r="L21" s="19"/>
      <c r="M21" s="19"/>
    </row>
    <row r="22" spans="1:13" ht="16" x14ac:dyDescent="0.2">
      <c r="A22" s="94"/>
      <c r="B22" s="103" t="s">
        <v>50</v>
      </c>
      <c r="C22" s="102"/>
      <c r="D22" s="108" t="s">
        <v>32</v>
      </c>
      <c r="E22" s="19">
        <f>IF(D22="R",sr*C22,-sc*C22)</f>
        <v>0</v>
      </c>
      <c r="F22" s="19"/>
      <c r="G22" s="123" t="s">
        <v>2</v>
      </c>
      <c r="H22" s="122"/>
      <c r="I22" s="19"/>
      <c r="J22" s="19"/>
      <c r="K22" s="19"/>
      <c r="L22" s="19"/>
      <c r="M22" s="19"/>
    </row>
    <row r="23" spans="1:13" ht="16" x14ac:dyDescent="0.2">
      <c r="A23" s="94"/>
      <c r="B23" s="103" t="s">
        <v>51</v>
      </c>
      <c r="C23" s="102"/>
      <c r="D23" s="108" t="s">
        <v>32</v>
      </c>
      <c r="E23" s="19">
        <f>IF(D23="R",sr*C23,-sc*C23)</f>
        <v>0</v>
      </c>
      <c r="F23" s="19"/>
      <c r="G23" s="124" t="s">
        <v>58</v>
      </c>
      <c r="H23" s="122">
        <v>0</v>
      </c>
      <c r="I23" s="19"/>
      <c r="J23" s="19"/>
      <c r="K23" s="19"/>
      <c r="L23" s="19"/>
      <c r="M23" s="19"/>
    </row>
    <row r="24" spans="1:13" ht="16" x14ac:dyDescent="0.2">
      <c r="A24" s="94"/>
      <c r="B24" s="103" t="s">
        <v>52</v>
      </c>
      <c r="C24" s="102"/>
      <c r="D24" s="108" t="s">
        <v>32</v>
      </c>
      <c r="E24" s="19">
        <f>IF(D24="R",sr*C24,-sc*C24)</f>
        <v>0</v>
      </c>
      <c r="F24" s="19"/>
      <c r="G24" s="124" t="s">
        <v>49</v>
      </c>
      <c r="H24" s="122">
        <v>0</v>
      </c>
      <c r="I24" s="19"/>
      <c r="J24" s="19"/>
      <c r="K24" s="19"/>
      <c r="L24" s="19"/>
      <c r="M24" s="19"/>
    </row>
    <row r="25" spans="1:13" ht="16" x14ac:dyDescent="0.2">
      <c r="A25" s="94"/>
      <c r="B25" s="103" t="s">
        <v>53</v>
      </c>
      <c r="C25" s="102"/>
      <c r="D25" s="108" t="s">
        <v>32</v>
      </c>
      <c r="E25" s="19">
        <f>IF(D25="R",sr*C25,-sc*C25)</f>
        <v>0</v>
      </c>
      <c r="F25" s="19"/>
      <c r="G25" s="124" t="s">
        <v>50</v>
      </c>
      <c r="H25" s="122">
        <v>0</v>
      </c>
      <c r="I25" s="19"/>
      <c r="J25" s="19"/>
      <c r="K25" s="19"/>
      <c r="L25" s="19"/>
      <c r="M25" s="19"/>
    </row>
    <row r="26" spans="1:13" ht="16" x14ac:dyDescent="0.2">
      <c r="A26" s="94"/>
      <c r="B26" s="103" t="s">
        <v>54</v>
      </c>
      <c r="C26" s="102"/>
      <c r="D26" s="108" t="s">
        <v>32</v>
      </c>
      <c r="E26" s="19">
        <f>IF(D26="R",sr*C26,-sc*C26)</f>
        <v>0</v>
      </c>
      <c r="F26" s="19"/>
      <c r="G26" s="124" t="s">
        <v>51</v>
      </c>
      <c r="H26" s="122">
        <v>0</v>
      </c>
      <c r="I26" s="19"/>
      <c r="J26" s="19"/>
      <c r="K26" s="19"/>
      <c r="L26" s="19"/>
      <c r="M26" s="19"/>
    </row>
    <row r="27" spans="1:13" ht="16" x14ac:dyDescent="0.2">
      <c r="A27" s="94"/>
      <c r="B27" s="103" t="s">
        <v>55</v>
      </c>
      <c r="C27" s="102"/>
      <c r="D27" s="108" t="s">
        <v>32</v>
      </c>
      <c r="E27" s="19">
        <f>IF(D27="R",sr*C27,-sc*C27)</f>
        <v>0</v>
      </c>
      <c r="F27" s="19"/>
      <c r="G27" s="124" t="s">
        <v>52</v>
      </c>
      <c r="H27" s="122">
        <v>0</v>
      </c>
      <c r="I27" s="19"/>
      <c r="J27" s="19"/>
      <c r="K27" s="19"/>
      <c r="L27" s="19"/>
      <c r="M27" s="19"/>
    </row>
    <row r="28" spans="1:13" ht="16" x14ac:dyDescent="0.2">
      <c r="A28" s="94"/>
      <c r="B28" s="103" t="s">
        <v>56</v>
      </c>
      <c r="C28" s="102"/>
      <c r="D28" s="108" t="s">
        <v>32</v>
      </c>
      <c r="E28" s="19">
        <f>IF(D28="R",sr*C28,-sc*C28)</f>
        <v>0</v>
      </c>
      <c r="F28" s="19"/>
      <c r="G28" s="124" t="s">
        <v>53</v>
      </c>
      <c r="H28" s="122">
        <v>0</v>
      </c>
      <c r="I28" s="19"/>
      <c r="J28" s="19"/>
      <c r="K28" s="19"/>
      <c r="L28" s="19"/>
      <c r="M28" s="19"/>
    </row>
    <row r="29" spans="1:13" ht="16" x14ac:dyDescent="0.2">
      <c r="A29" s="94"/>
      <c r="B29" s="103" t="s">
        <v>57</v>
      </c>
      <c r="C29" s="102"/>
      <c r="D29" s="108" t="s">
        <v>32</v>
      </c>
      <c r="E29" s="19">
        <f>IF(D29="R",sr*C29,-sc*C29)</f>
        <v>0</v>
      </c>
      <c r="F29" s="19"/>
      <c r="G29" s="124" t="s">
        <v>54</v>
      </c>
      <c r="H29" s="122">
        <v>0</v>
      </c>
      <c r="I29" s="19"/>
      <c r="J29" s="19"/>
      <c r="K29" s="19"/>
      <c r="L29" s="19"/>
      <c r="M29" s="19"/>
    </row>
    <row r="30" spans="1:13" ht="16" x14ac:dyDescent="0.2">
      <c r="A30" s="94"/>
      <c r="B30" s="103" t="s">
        <v>58</v>
      </c>
      <c r="C30" s="102"/>
      <c r="D30" s="108" t="s">
        <v>32</v>
      </c>
      <c r="E30" s="19">
        <f>IF(D30="R",sr*C30,-sc*C30)</f>
        <v>0</v>
      </c>
      <c r="F30" s="19"/>
      <c r="G30" s="124" t="s">
        <v>55</v>
      </c>
      <c r="H30" s="122">
        <v>0</v>
      </c>
      <c r="I30" s="19"/>
      <c r="J30" s="19"/>
      <c r="K30" s="19"/>
      <c r="L30" s="19"/>
      <c r="M30" s="19"/>
    </row>
    <row r="31" spans="1:13" ht="16" x14ac:dyDescent="0.2">
      <c r="A31" s="94"/>
      <c r="B31" s="103" t="s">
        <v>59</v>
      </c>
      <c r="C31" s="102"/>
      <c r="D31" s="108" t="s">
        <v>32</v>
      </c>
      <c r="E31" s="19">
        <f>IF(D31="R",sr*C31,-sc*C31)</f>
        <v>0</v>
      </c>
      <c r="F31" s="19"/>
      <c r="G31" s="124" t="s">
        <v>56</v>
      </c>
      <c r="H31" s="122">
        <v>0</v>
      </c>
      <c r="I31" s="19"/>
      <c r="J31" s="19"/>
      <c r="K31" s="19"/>
      <c r="L31" s="19"/>
      <c r="M31" s="19"/>
    </row>
    <row r="32" spans="1:13" ht="16" x14ac:dyDescent="0.2">
      <c r="A32" s="94"/>
      <c r="B32" s="103" t="s">
        <v>60</v>
      </c>
      <c r="C32" s="102"/>
      <c r="D32" s="108" t="s">
        <v>32</v>
      </c>
      <c r="E32" s="19">
        <f>IF(D32="R",sr*C32,-sc*C32)</f>
        <v>0</v>
      </c>
      <c r="F32" s="19"/>
      <c r="G32" s="124" t="s">
        <v>57</v>
      </c>
      <c r="H32" s="122">
        <v>0</v>
      </c>
      <c r="I32" s="19"/>
      <c r="J32" s="19"/>
      <c r="K32" s="19"/>
      <c r="L32" s="19"/>
      <c r="M32" s="19"/>
    </row>
    <row r="33" spans="1:13" ht="16" x14ac:dyDescent="0.2">
      <c r="A33" s="94"/>
      <c r="B33" s="103" t="s">
        <v>62</v>
      </c>
      <c r="C33" s="102"/>
      <c r="D33" s="108" t="s">
        <v>30</v>
      </c>
      <c r="E33" s="19">
        <f>IF(D33="R",sr*C33,-sc*C33)</f>
        <v>0</v>
      </c>
      <c r="F33" s="19"/>
      <c r="G33" s="124" t="s">
        <v>59</v>
      </c>
      <c r="H33" s="122">
        <v>0</v>
      </c>
      <c r="I33" s="19"/>
      <c r="J33" s="19"/>
      <c r="K33" s="19"/>
      <c r="L33" s="19"/>
      <c r="M33" s="19"/>
    </row>
    <row r="34" spans="1:13" ht="16" x14ac:dyDescent="0.2">
      <c r="A34" s="94"/>
      <c r="B34" s="103"/>
      <c r="C34" s="102"/>
      <c r="D34" s="108"/>
      <c r="E34" s="19">
        <f>IF(D34="R",sr*C34,-sc*C34)</f>
        <v>0</v>
      </c>
      <c r="F34" s="19"/>
      <c r="G34" s="124" t="s">
        <v>60</v>
      </c>
      <c r="H34" s="122">
        <v>0</v>
      </c>
      <c r="I34" s="19"/>
      <c r="J34" s="19"/>
      <c r="K34" s="19"/>
      <c r="L34" s="19"/>
      <c r="M34" s="19"/>
    </row>
    <row r="35" spans="1:13" ht="16" x14ac:dyDescent="0.2">
      <c r="A35" s="94"/>
      <c r="B35" s="103"/>
      <c r="C35" s="102"/>
      <c r="D35" s="108"/>
      <c r="E35" s="19">
        <f>IF(D35="R",sr*C35,-sc*C35)</f>
        <v>0</v>
      </c>
      <c r="F35" s="19"/>
      <c r="G35" s="123" t="s">
        <v>37</v>
      </c>
      <c r="H35" s="122"/>
      <c r="I35" s="19"/>
      <c r="J35" s="19"/>
      <c r="K35" s="19"/>
      <c r="L35" s="19"/>
      <c r="M35" s="19"/>
    </row>
    <row r="36" spans="1:13" ht="16" x14ac:dyDescent="0.2">
      <c r="A36" s="94"/>
      <c r="B36" s="103"/>
      <c r="C36" s="102"/>
      <c r="D36" s="108"/>
      <c r="E36" s="19">
        <f>IF(D36="R",sr*C36,-sc*C36)</f>
        <v>0</v>
      </c>
      <c r="F36" s="19"/>
      <c r="G36" s="124" t="s">
        <v>37</v>
      </c>
      <c r="H36" s="122">
        <v>0</v>
      </c>
      <c r="I36" s="19"/>
      <c r="J36" s="19"/>
      <c r="K36" s="19"/>
      <c r="L36" s="19"/>
      <c r="M36" s="19"/>
    </row>
    <row r="37" spans="1:13" ht="16" x14ac:dyDescent="0.2">
      <c r="A37" s="94"/>
      <c r="B37" s="103"/>
      <c r="C37" s="102"/>
      <c r="D37" s="108"/>
      <c r="E37" s="19">
        <f>IF(D37="R",sr*C37,-sc*C37)</f>
        <v>0</v>
      </c>
      <c r="F37" s="19"/>
      <c r="G37" s="123" t="s">
        <v>41</v>
      </c>
      <c r="H37" s="122">
        <v>0</v>
      </c>
      <c r="I37" s="19"/>
      <c r="J37" s="19"/>
      <c r="K37" s="19"/>
      <c r="L37" s="19"/>
      <c r="M37" s="19"/>
    </row>
    <row r="38" spans="1:13" ht="16" x14ac:dyDescent="0.2">
      <c r="A38" s="94"/>
      <c r="B38" s="103"/>
      <c r="C38" s="102"/>
      <c r="D38" s="108"/>
      <c r="E38" s="19">
        <f>IF(D38="R",sr*C38,-sc*C38)</f>
        <v>0</v>
      </c>
      <c r="F38" s="19"/>
      <c r="G38"/>
      <c r="H38"/>
      <c r="I38" s="19"/>
      <c r="J38" s="19"/>
      <c r="K38" s="19"/>
      <c r="L38" s="19"/>
      <c r="M38" s="19"/>
    </row>
    <row r="39" spans="1:13" ht="16" x14ac:dyDescent="0.2">
      <c r="A39" s="94"/>
      <c r="B39" s="103"/>
      <c r="C39" s="102"/>
      <c r="D39" s="108"/>
      <c r="E39" s="19">
        <f>IF(D39="R",sr*C39,-sc*C39)</f>
        <v>0</v>
      </c>
      <c r="F39" s="19"/>
      <c r="G39"/>
      <c r="H39"/>
      <c r="I39" s="19"/>
      <c r="J39" s="19"/>
      <c r="K39" s="19"/>
      <c r="L39" s="19"/>
      <c r="M39" s="19"/>
    </row>
    <row r="40" spans="1:13" ht="16" x14ac:dyDescent="0.2">
      <c r="A40" s="94"/>
      <c r="B40" s="103"/>
      <c r="C40" s="102"/>
      <c r="D40" s="108"/>
      <c r="E40" s="19">
        <f>IF(D40="R",sr*C40,-sc*C40)</f>
        <v>0</v>
      </c>
      <c r="F40" s="19"/>
      <c r="G40"/>
      <c r="H40"/>
      <c r="I40" s="19"/>
      <c r="J40" s="19"/>
      <c r="K40" s="19"/>
      <c r="L40" s="19"/>
      <c r="M40" s="19"/>
    </row>
    <row r="41" spans="1:13" ht="16" x14ac:dyDescent="0.2">
      <c r="A41" s="94"/>
      <c r="B41" s="103"/>
      <c r="C41" s="95"/>
      <c r="D41" s="108"/>
      <c r="E41" s="19">
        <f>IF(D41="R",sr*C41,-sc*C41)</f>
        <v>0</v>
      </c>
      <c r="F41" s="19"/>
      <c r="G41"/>
      <c r="H41"/>
      <c r="I41" s="19"/>
      <c r="J41" s="19"/>
      <c r="K41" s="19"/>
      <c r="L41" s="19"/>
      <c r="M41" s="19"/>
    </row>
    <row r="42" spans="1:13" ht="15" x14ac:dyDescent="0.2">
      <c r="A42" s="94"/>
      <c r="B42" s="94"/>
      <c r="C42" s="95"/>
      <c r="D42" s="109"/>
      <c r="E42" s="19">
        <f>IF(D42="R",sr*C42,-sc*C42)</f>
        <v>0</v>
      </c>
      <c r="F42" s="19"/>
      <c r="G42"/>
      <c r="H42"/>
      <c r="I42" s="19"/>
      <c r="J42" s="19"/>
      <c r="K42" s="19"/>
      <c r="L42" s="19"/>
      <c r="M42" s="19"/>
    </row>
    <row r="43" spans="1:13" ht="15" x14ac:dyDescent="0.2">
      <c r="A43" s="94"/>
      <c r="B43" s="94"/>
      <c r="C43" s="95"/>
      <c r="D43" s="109"/>
      <c r="E43" s="19">
        <f>IF(D43="R",sr*C43,-sc*C43)</f>
        <v>0</v>
      </c>
      <c r="F43" s="19"/>
      <c r="G43"/>
      <c r="H43"/>
      <c r="I43" s="19"/>
      <c r="J43" s="19"/>
      <c r="K43" s="19"/>
      <c r="L43" s="19"/>
      <c r="M43" s="19"/>
    </row>
    <row r="44" spans="1:13" ht="15" x14ac:dyDescent="0.2">
      <c r="A44" s="94"/>
      <c r="B44" s="94"/>
      <c r="C44" s="95"/>
      <c r="D44" s="109"/>
      <c r="E44" s="19">
        <f>IF(D44="R",sr*C44,-sc*C44)</f>
        <v>0</v>
      </c>
      <c r="F44" s="19"/>
      <c r="G44"/>
      <c r="H44"/>
      <c r="I44" s="19"/>
      <c r="J44" s="19"/>
      <c r="K44" s="19"/>
      <c r="L44" s="19"/>
      <c r="M44" s="19"/>
    </row>
    <row r="45" spans="1:13" ht="15" x14ac:dyDescent="0.2">
      <c r="A45" s="94"/>
      <c r="B45" s="94"/>
      <c r="C45" s="95"/>
      <c r="D45" s="109"/>
      <c r="E45" s="19">
        <f>IF(D45="R",sr*C45,-sc*C45)</f>
        <v>0</v>
      </c>
      <c r="F45" s="19"/>
      <c r="G45"/>
      <c r="H45"/>
      <c r="I45" s="19"/>
      <c r="J45" s="19"/>
      <c r="K45" s="19"/>
      <c r="L45" s="19"/>
      <c r="M45" s="19"/>
    </row>
    <row r="46" spans="1:13" ht="15" x14ac:dyDescent="0.2">
      <c r="A46" s="94"/>
      <c r="B46" s="94"/>
      <c r="C46" s="95"/>
      <c r="D46" s="109"/>
      <c r="E46" s="19">
        <f>IF(D46="R",sr*C46,-sc*C46)</f>
        <v>0</v>
      </c>
      <c r="F46" s="19"/>
      <c r="G46"/>
      <c r="H46"/>
      <c r="I46" s="19"/>
      <c r="J46" s="19"/>
      <c r="K46" s="19"/>
      <c r="L46" s="19"/>
      <c r="M46" s="19"/>
    </row>
    <row r="47" spans="1:13" ht="15" x14ac:dyDescent="0.2">
      <c r="A47" s="94"/>
      <c r="B47" s="94"/>
      <c r="C47" s="95"/>
      <c r="D47" s="109"/>
      <c r="E47" s="19">
        <f>IF(D47="R",sr*C47,-sc*C47)</f>
        <v>0</v>
      </c>
      <c r="F47" s="19"/>
      <c r="G47"/>
      <c r="H47"/>
      <c r="I47" s="19"/>
      <c r="J47" s="19"/>
      <c r="K47" s="19"/>
      <c r="L47" s="19"/>
      <c r="M47" s="19"/>
    </row>
    <row r="48" spans="1:13" ht="15" x14ac:dyDescent="0.2">
      <c r="A48" s="94"/>
      <c r="B48" s="94"/>
      <c r="C48" s="95"/>
      <c r="D48" s="109"/>
      <c r="E48" s="19">
        <f>IF(D48="R",sr*C48,-sc*C48)</f>
        <v>0</v>
      </c>
      <c r="F48" s="19"/>
      <c r="G48"/>
      <c r="H48"/>
      <c r="I48" s="19"/>
      <c r="J48" s="19"/>
      <c r="K48" s="19"/>
      <c r="L48" s="19"/>
      <c r="M48" s="19"/>
    </row>
    <row r="49" spans="1:13" ht="15" x14ac:dyDescent="0.2">
      <c r="A49" s="94"/>
      <c r="B49" s="94"/>
      <c r="C49" s="95"/>
      <c r="D49" s="109"/>
      <c r="E49" s="19">
        <f>IF(D49="R",sr*C49,-sc*C49)</f>
        <v>0</v>
      </c>
      <c r="F49" s="19"/>
      <c r="G49"/>
      <c r="H49"/>
      <c r="I49" s="19"/>
      <c r="J49" s="19"/>
      <c r="K49" s="19"/>
      <c r="L49" s="19"/>
      <c r="M49" s="19"/>
    </row>
    <row r="50" spans="1:13" ht="15" x14ac:dyDescent="0.2">
      <c r="A50" s="94"/>
      <c r="B50" s="94"/>
      <c r="C50" s="95"/>
      <c r="D50" s="109"/>
      <c r="E50" s="19">
        <f>IF(D50="R",sr*C50,-sc*C50)</f>
        <v>0</v>
      </c>
      <c r="F50" s="19"/>
      <c r="G50"/>
      <c r="H50"/>
      <c r="I50" s="19"/>
      <c r="J50" s="19"/>
      <c r="K50" s="19"/>
      <c r="L50" s="19"/>
      <c r="M50" s="19"/>
    </row>
    <row r="51" spans="1:13" ht="15" x14ac:dyDescent="0.2">
      <c r="A51" s="94"/>
      <c r="B51" s="94"/>
      <c r="C51" s="95"/>
      <c r="D51" s="96"/>
      <c r="E51" s="19">
        <f>IF(D51="R",sr*C51,-sc*C51)</f>
        <v>0</v>
      </c>
      <c r="F51" s="19"/>
      <c r="G51"/>
      <c r="H51"/>
      <c r="I51" s="19"/>
      <c r="J51" s="19"/>
      <c r="K51" s="19"/>
      <c r="L51" s="19"/>
      <c r="M51" s="19"/>
    </row>
    <row r="52" spans="1:13" ht="15" x14ac:dyDescent="0.2">
      <c r="A52" s="94"/>
      <c r="B52" s="94"/>
      <c r="C52" s="95"/>
      <c r="D52" s="96"/>
      <c r="E52" s="19">
        <f>IF(D52="R",sr*C52,-sc*C52)</f>
        <v>0</v>
      </c>
      <c r="F52" s="19"/>
      <c r="G52"/>
      <c r="H52"/>
      <c r="I52" s="19"/>
      <c r="J52" s="19"/>
      <c r="K52" s="19"/>
      <c r="L52" s="19"/>
      <c r="M52" s="19"/>
    </row>
    <row r="53" spans="1:13" ht="15" x14ac:dyDescent="0.2">
      <c r="A53" s="94"/>
      <c r="B53" s="94"/>
      <c r="C53" s="95"/>
      <c r="D53" s="96"/>
      <c r="E53" s="19">
        <f>IF(D53="R",sr*C53,-sc*C53)</f>
        <v>0</v>
      </c>
      <c r="F53" s="19"/>
      <c r="G53"/>
      <c r="H53"/>
      <c r="I53" s="19"/>
      <c r="J53" s="19"/>
      <c r="K53" s="19"/>
      <c r="L53" s="19"/>
      <c r="M53" s="19"/>
    </row>
    <row r="54" spans="1:13" ht="15" x14ac:dyDescent="0.2">
      <c r="A54" s="94"/>
      <c r="B54" s="94"/>
      <c r="C54" s="95"/>
      <c r="D54" s="96"/>
      <c r="E54" s="19">
        <f>IF(D54="R",sr*C54,-sc*C54)</f>
        <v>0</v>
      </c>
      <c r="F54" s="19"/>
      <c r="G54"/>
      <c r="H54"/>
      <c r="I54" s="19"/>
      <c r="J54" s="19"/>
      <c r="K54" s="19"/>
      <c r="L54" s="19"/>
      <c r="M54" s="19"/>
    </row>
    <row r="55" spans="1:13" ht="15" x14ac:dyDescent="0.2">
      <c r="A55" s="94"/>
      <c r="B55" s="94"/>
      <c r="C55" s="95"/>
      <c r="D55" s="96"/>
      <c r="E55" s="19">
        <f>IF(D55="R",sr*C55,-sc*C55)</f>
        <v>0</v>
      </c>
      <c r="F55" s="19"/>
      <c r="G55"/>
      <c r="H55"/>
      <c r="I55" s="19"/>
      <c r="J55" s="19"/>
      <c r="K55" s="19"/>
      <c r="L55" s="19"/>
      <c r="M55" s="19"/>
    </row>
    <row r="56" spans="1:13" ht="15" x14ac:dyDescent="0.2">
      <c r="A56" s="94"/>
      <c r="B56" s="94"/>
      <c r="C56" s="95"/>
      <c r="D56" s="96"/>
      <c r="E56" s="19">
        <f>IF(D56="R",sr*C56,-sc*C56)</f>
        <v>0</v>
      </c>
      <c r="F56" s="19"/>
      <c r="G56"/>
      <c r="H56"/>
      <c r="I56" s="19"/>
      <c r="J56" s="19"/>
      <c r="K56" s="19"/>
      <c r="L56" s="19"/>
      <c r="M56" s="19"/>
    </row>
    <row r="57" spans="1:13" x14ac:dyDescent="0.15">
      <c r="A57" s="94"/>
      <c r="B57" s="94"/>
      <c r="C57" s="95"/>
      <c r="D57" s="96"/>
      <c r="E57" s="19">
        <f>IF(D57="R",sr*C57,-sc*C57)</f>
        <v>0</v>
      </c>
      <c r="F57" s="19"/>
      <c r="G57" s="19"/>
      <c r="H57" s="19"/>
      <c r="I57" s="19"/>
      <c r="J57" s="19"/>
      <c r="K57" s="19"/>
      <c r="L57" s="19"/>
      <c r="M57" s="19"/>
    </row>
    <row r="58" spans="1:13" x14ac:dyDescent="0.15">
      <c r="A58" s="94"/>
      <c r="B58" s="94"/>
      <c r="C58" s="95"/>
      <c r="D58" s="96"/>
      <c r="E58" s="19">
        <f>IF(D58="R",sr*C58,-sc*C58)</f>
        <v>0</v>
      </c>
      <c r="F58" s="19"/>
      <c r="G58" s="19"/>
      <c r="H58" s="19"/>
      <c r="I58" s="19"/>
      <c r="J58" s="19"/>
      <c r="K58" s="19"/>
      <c r="L58" s="19"/>
      <c r="M58" s="19"/>
    </row>
    <row r="59" spans="1:13" x14ac:dyDescent="0.15">
      <c r="A59" s="94"/>
      <c r="B59" s="94"/>
      <c r="C59" s="95"/>
      <c r="D59" s="96"/>
      <c r="E59" s="19">
        <f>IF(D59="R",sr*C59,-sc*C59)</f>
        <v>0</v>
      </c>
      <c r="F59" s="19"/>
      <c r="G59" s="19"/>
      <c r="H59" s="19"/>
      <c r="I59" s="19"/>
      <c r="J59" s="19"/>
      <c r="K59" s="19"/>
      <c r="L59" s="19"/>
      <c r="M59" s="19"/>
    </row>
    <row r="60" spans="1:13" x14ac:dyDescent="0.15">
      <c r="A60" s="94"/>
      <c r="B60" s="94"/>
      <c r="C60" s="95"/>
      <c r="D60" s="96"/>
      <c r="E60" s="19">
        <f>IF(D60="R",sr*C60,-sc*C60)</f>
        <v>0</v>
      </c>
      <c r="F60" s="19"/>
      <c r="G60" s="19"/>
      <c r="H60" s="19"/>
      <c r="I60" s="19"/>
      <c r="J60" s="19"/>
      <c r="K60" s="19"/>
      <c r="L60" s="19"/>
      <c r="M60" s="19"/>
    </row>
    <row r="61" spans="1:13" x14ac:dyDescent="0.15">
      <c r="A61" s="94"/>
      <c r="B61" s="94"/>
      <c r="C61" s="95"/>
      <c r="D61" s="96"/>
      <c r="E61" s="19">
        <f>IF(D61="R",sr*C61,-sc*C61)</f>
        <v>0</v>
      </c>
      <c r="F61" s="19"/>
      <c r="G61" s="19"/>
      <c r="H61" s="19"/>
      <c r="I61" s="19"/>
      <c r="J61" s="19"/>
      <c r="K61" s="19"/>
      <c r="L61" s="19"/>
      <c r="M61" s="19"/>
    </row>
    <row r="62" spans="1:13" x14ac:dyDescent="0.15">
      <c r="A62" s="94"/>
      <c r="B62" s="94"/>
      <c r="C62" s="95"/>
      <c r="D62" s="96"/>
      <c r="E62" s="19">
        <f>IF(D62="R",sr*C62,-sc*C62)</f>
        <v>0</v>
      </c>
      <c r="F62" s="19"/>
      <c r="G62" s="19"/>
      <c r="H62" s="19"/>
      <c r="I62" s="19"/>
      <c r="J62" s="19"/>
      <c r="K62" s="19"/>
      <c r="L62" s="19"/>
      <c r="M62" s="19"/>
    </row>
    <row r="63" spans="1:13" x14ac:dyDescent="0.15">
      <c r="A63" s="94"/>
      <c r="B63" s="94"/>
      <c r="C63" s="95"/>
      <c r="D63" s="96"/>
      <c r="E63" s="19">
        <f>IF(D63="R",sr*C63,-sc*C63)</f>
        <v>0</v>
      </c>
      <c r="F63" s="19"/>
      <c r="G63" s="19"/>
      <c r="H63" s="19"/>
      <c r="I63" s="19"/>
      <c r="J63" s="19"/>
      <c r="K63" s="19"/>
      <c r="L63" s="19"/>
      <c r="M63" s="19"/>
    </row>
    <row r="64" spans="1:13" x14ac:dyDescent="0.15">
      <c r="A64" s="94"/>
      <c r="B64" s="94"/>
      <c r="C64" s="95"/>
      <c r="D64" s="96"/>
      <c r="E64" s="19">
        <f>IF(D64="R",sr*C64,-sc*C64)</f>
        <v>0</v>
      </c>
      <c r="F64" s="19"/>
      <c r="G64" s="19"/>
      <c r="H64" s="19"/>
      <c r="I64" s="19"/>
      <c r="J64" s="19"/>
      <c r="K64" s="19"/>
      <c r="L64" s="19"/>
      <c r="M64" s="19"/>
    </row>
    <row r="65" spans="1:13" x14ac:dyDescent="0.15">
      <c r="A65" s="94"/>
      <c r="B65" s="94"/>
      <c r="C65" s="95"/>
      <c r="D65" s="96"/>
      <c r="E65" s="19">
        <f>IF(D65="R",sr*C65,-sc*C65)</f>
        <v>0</v>
      </c>
      <c r="F65" s="19"/>
      <c r="G65" s="19"/>
      <c r="H65" s="19"/>
      <c r="I65" s="19"/>
      <c r="J65" s="19"/>
      <c r="K65" s="19"/>
      <c r="L65" s="19"/>
      <c r="M65" s="19"/>
    </row>
    <row r="66" spans="1:13" x14ac:dyDescent="0.15">
      <c r="A66" s="94"/>
      <c r="B66" s="94"/>
      <c r="C66" s="95"/>
      <c r="D66" s="96"/>
      <c r="E66" s="19">
        <f>IF(D66="R",sr*C66,-sc*C66)</f>
        <v>0</v>
      </c>
      <c r="F66" s="19"/>
      <c r="G66" s="19"/>
      <c r="H66" s="19"/>
      <c r="I66" s="19"/>
      <c r="J66" s="19"/>
      <c r="K66" s="19"/>
      <c r="L66" s="19"/>
      <c r="M66" s="19"/>
    </row>
    <row r="67" spans="1:13" x14ac:dyDescent="0.15">
      <c r="A67" s="94"/>
      <c r="B67" s="94"/>
      <c r="C67" s="95"/>
      <c r="D67" s="96"/>
      <c r="E67" s="19">
        <f>IF(D67="R",sr*C67,-sc*C67)</f>
        <v>0</v>
      </c>
      <c r="F67" s="19"/>
      <c r="G67" s="19"/>
      <c r="H67" s="19"/>
      <c r="I67" s="19"/>
      <c r="J67" s="19"/>
      <c r="K67" s="19"/>
      <c r="L67" s="19"/>
      <c r="M67" s="19"/>
    </row>
    <row r="68" spans="1:13" x14ac:dyDescent="0.15">
      <c r="A68" s="94"/>
      <c r="B68" s="94"/>
      <c r="C68" s="95"/>
      <c r="D68" s="96"/>
      <c r="E68" s="19">
        <f>IF(D68="R",sr*C68,-sc*C68)</f>
        <v>0</v>
      </c>
      <c r="F68" s="19"/>
      <c r="G68" s="19"/>
      <c r="H68" s="19"/>
      <c r="I68" s="19"/>
      <c r="J68" s="19"/>
      <c r="K68" s="19"/>
      <c r="L68" s="19"/>
      <c r="M68" s="19"/>
    </row>
    <row r="69" spans="1:13" x14ac:dyDescent="0.15">
      <c r="A69" s="94"/>
      <c r="B69" s="94"/>
      <c r="C69" s="95"/>
      <c r="D69" s="96"/>
      <c r="E69" s="19">
        <f>IF(D69="R",sr*C69,-sc*C69)</f>
        <v>0</v>
      </c>
      <c r="F69" s="19"/>
      <c r="G69" s="19"/>
      <c r="H69" s="19"/>
      <c r="I69" s="19"/>
      <c r="J69" s="19"/>
      <c r="K69" s="19"/>
      <c r="L69" s="19"/>
      <c r="M69" s="19"/>
    </row>
    <row r="70" spans="1:13" x14ac:dyDescent="0.15">
      <c r="A70" s="94"/>
      <c r="B70" s="94"/>
      <c r="C70" s="95"/>
      <c r="D70" s="96"/>
      <c r="E70" s="19">
        <f>IF(D70="R",sr*C70,-sc*C70)</f>
        <v>0</v>
      </c>
      <c r="F70" s="19"/>
      <c r="G70" s="19"/>
      <c r="H70" s="19"/>
      <c r="I70" s="19"/>
      <c r="J70" s="19"/>
      <c r="K70" s="19"/>
      <c r="L70" s="19"/>
      <c r="M70" s="19"/>
    </row>
    <row r="71" spans="1:13" x14ac:dyDescent="0.15">
      <c r="A71" s="94"/>
      <c r="B71" s="94"/>
      <c r="C71" s="95"/>
      <c r="D71" s="96"/>
      <c r="E71" s="19">
        <f>IF(D71="R",sr*C71,-sc*C71)</f>
        <v>0</v>
      </c>
      <c r="F71" s="19"/>
      <c r="G71" s="19"/>
      <c r="H71" s="19"/>
      <c r="I71" s="19"/>
      <c r="J71" s="19"/>
      <c r="K71" s="19"/>
      <c r="L71" s="19"/>
      <c r="M71" s="19"/>
    </row>
    <row r="72" spans="1:13" x14ac:dyDescent="0.15">
      <c r="A72" s="94"/>
      <c r="B72" s="94"/>
      <c r="C72" s="95"/>
      <c r="D72" s="96"/>
      <c r="E72" s="19">
        <f>IF(D72="R",sr*C72,-sc*C72)</f>
        <v>0</v>
      </c>
      <c r="F72" s="19"/>
      <c r="G72" s="19"/>
      <c r="H72" s="19"/>
      <c r="I72" s="19"/>
      <c r="J72" s="19"/>
      <c r="K72" s="19"/>
      <c r="L72" s="19"/>
      <c r="M72" s="19"/>
    </row>
    <row r="73" spans="1:13" x14ac:dyDescent="0.15">
      <c r="A73" s="94"/>
      <c r="B73" s="94"/>
      <c r="C73" s="95"/>
      <c r="D73" s="96"/>
      <c r="E73" s="19">
        <f>IF(D73="R",sr*C73,-sc*C73)</f>
        <v>0</v>
      </c>
      <c r="F73" s="19"/>
      <c r="G73" s="19"/>
      <c r="H73" s="19"/>
      <c r="I73" s="19"/>
      <c r="J73" s="19"/>
      <c r="K73" s="19"/>
      <c r="L73" s="19"/>
      <c r="M73" s="19"/>
    </row>
    <row r="74" spans="1:13" x14ac:dyDescent="0.15">
      <c r="A74" s="19"/>
      <c r="B74" s="19"/>
      <c r="C74" s="98"/>
      <c r="D74" s="98"/>
      <c r="E74" s="19"/>
      <c r="F74" s="19"/>
      <c r="G74" s="19"/>
      <c r="H74" s="19"/>
      <c r="I74" s="19"/>
      <c r="J74" s="19"/>
      <c r="K74" s="19"/>
      <c r="L74" s="19"/>
      <c r="M74" s="19"/>
    </row>
    <row r="75" spans="1:13" x14ac:dyDescent="0.15">
      <c r="A75" s="19"/>
      <c r="B75" s="19"/>
      <c r="C75" s="98"/>
      <c r="D75" s="98"/>
      <c r="E75" s="19"/>
      <c r="F75" s="19"/>
      <c r="G75" s="19"/>
      <c r="H75" s="19"/>
      <c r="I75" s="19"/>
      <c r="J75" s="19"/>
      <c r="K75" s="19"/>
      <c r="L75" s="19"/>
      <c r="M75" s="19"/>
    </row>
    <row r="76" spans="1:13" x14ac:dyDescent="0.15">
      <c r="A76" s="19"/>
      <c r="B76" s="19"/>
      <c r="C76" s="98"/>
      <c r="D76" s="98"/>
      <c r="E76" s="19"/>
      <c r="F76" s="19"/>
      <c r="G76" s="19"/>
      <c r="H76" s="19"/>
      <c r="I76" s="19"/>
      <c r="J76" s="19"/>
      <c r="K76" s="19"/>
      <c r="L76" s="19"/>
      <c r="M76" s="19"/>
    </row>
    <row r="77" spans="1:13" x14ac:dyDescent="0.15">
      <c r="A77" s="19"/>
      <c r="B77" s="19"/>
      <c r="C77" s="98"/>
      <c r="D77" s="98"/>
      <c r="E77" s="19"/>
      <c r="F77" s="19"/>
      <c r="G77" s="19"/>
      <c r="H77" s="19"/>
      <c r="I77" s="19"/>
      <c r="J77" s="19"/>
      <c r="K77" s="19"/>
      <c r="L77" s="19"/>
      <c r="M77" s="19"/>
    </row>
    <row r="78" spans="1:13" x14ac:dyDescent="0.15">
      <c r="A78" s="19"/>
      <c r="B78" s="19"/>
      <c r="C78" s="98"/>
      <c r="D78" s="98"/>
      <c r="E78" s="19"/>
      <c r="F78" s="19"/>
      <c r="G78" s="19"/>
      <c r="H78" s="19"/>
      <c r="I78" s="19"/>
      <c r="J78" s="19"/>
      <c r="K78" s="19"/>
      <c r="L78" s="19"/>
      <c r="M78" s="19"/>
    </row>
    <row r="79" spans="1:13" x14ac:dyDescent="0.15">
      <c r="A79" s="19"/>
      <c r="B79" s="19"/>
      <c r="C79" s="98"/>
      <c r="D79" s="98"/>
      <c r="E79" s="19"/>
      <c r="F79" s="19"/>
      <c r="G79" s="19"/>
      <c r="H79" s="19"/>
      <c r="I79" s="19"/>
      <c r="J79" s="19"/>
      <c r="K79" s="19"/>
      <c r="L79" s="19"/>
      <c r="M79" s="19"/>
    </row>
    <row r="80" spans="1:13" x14ac:dyDescent="0.15">
      <c r="A80" s="19"/>
      <c r="B80" s="19"/>
      <c r="C80" s="98"/>
      <c r="D80" s="98"/>
      <c r="E80" s="19"/>
      <c r="F80" s="19"/>
      <c r="G80" s="19"/>
      <c r="H80" s="19"/>
      <c r="I80" s="19"/>
      <c r="J80" s="19"/>
      <c r="K80" s="19"/>
      <c r="L80" s="19"/>
      <c r="M80" s="19"/>
    </row>
    <row r="81" spans="1:13" x14ac:dyDescent="0.15">
      <c r="A81" s="19"/>
      <c r="B81" s="19"/>
      <c r="C81" s="98"/>
      <c r="D81" s="98"/>
      <c r="E81" s="19"/>
      <c r="F81" s="19"/>
      <c r="G81" s="19"/>
      <c r="H81" s="19"/>
      <c r="I81" s="19"/>
      <c r="J81" s="19"/>
      <c r="K81" s="19"/>
      <c r="L81" s="19"/>
      <c r="M81" s="19"/>
    </row>
    <row r="82" spans="1:13" x14ac:dyDescent="0.15">
      <c r="A82" s="19"/>
      <c r="B82" s="19"/>
      <c r="C82" s="98"/>
      <c r="D82" s="98"/>
      <c r="E82" s="19"/>
      <c r="F82" s="19"/>
      <c r="G82" s="19"/>
      <c r="H82" s="19"/>
      <c r="I82" s="19"/>
      <c r="J82" s="19"/>
      <c r="K82" s="19"/>
      <c r="L82" s="19"/>
      <c r="M82" s="19"/>
    </row>
    <row r="83" spans="1:13" x14ac:dyDescent="0.15">
      <c r="A83" s="19"/>
      <c r="B83" s="19"/>
      <c r="C83" s="98"/>
      <c r="D83" s="98"/>
      <c r="E83" s="19"/>
      <c r="F83" s="19"/>
      <c r="G83" s="19"/>
      <c r="H83" s="19"/>
      <c r="I83" s="19"/>
      <c r="J83" s="19"/>
      <c r="K83" s="19"/>
      <c r="L83" s="19"/>
      <c r="M83" s="19"/>
    </row>
    <row r="84" spans="1:13" x14ac:dyDescent="0.15">
      <c r="A84" s="19"/>
      <c r="B84" s="19"/>
      <c r="C84" s="98"/>
      <c r="D84" s="98"/>
      <c r="E84" s="19"/>
      <c r="F84" s="19"/>
      <c r="G84" s="19"/>
      <c r="H84" s="19"/>
      <c r="I84" s="19"/>
      <c r="J84" s="19"/>
      <c r="K84" s="19"/>
      <c r="L84" s="19"/>
      <c r="M84" s="19"/>
    </row>
    <row r="85" spans="1:13" x14ac:dyDescent="0.15">
      <c r="A85" s="19"/>
      <c r="B85" s="19"/>
      <c r="C85" s="98"/>
      <c r="D85" s="98"/>
      <c r="E85" s="19"/>
      <c r="F85" s="19"/>
      <c r="G85" s="19"/>
      <c r="H85" s="19"/>
      <c r="I85" s="19"/>
      <c r="J85" s="19"/>
      <c r="K85" s="19"/>
      <c r="L85" s="19"/>
      <c r="M85" s="19"/>
    </row>
    <row r="86" spans="1:13" x14ac:dyDescent="0.15">
      <c r="A86" s="19"/>
      <c r="B86" s="19"/>
      <c r="C86" s="98"/>
      <c r="D86" s="98"/>
      <c r="E86" s="19"/>
      <c r="F86" s="19"/>
      <c r="G86" s="19"/>
      <c r="H86" s="19"/>
      <c r="I86" s="19"/>
      <c r="J86" s="19"/>
      <c r="K86" s="19"/>
      <c r="L86" s="19"/>
      <c r="M86" s="19"/>
    </row>
    <row r="87" spans="1:13" x14ac:dyDescent="0.15">
      <c r="A87" s="19"/>
      <c r="B87" s="19"/>
      <c r="C87" s="98"/>
      <c r="D87" s="98"/>
      <c r="E87" s="19"/>
      <c r="F87" s="19"/>
      <c r="G87" s="19"/>
      <c r="H87" s="19"/>
      <c r="I87" s="19"/>
      <c r="J87" s="19"/>
      <c r="K87" s="19"/>
      <c r="L87" s="19"/>
      <c r="M87" s="19"/>
    </row>
    <row r="88" spans="1:13" x14ac:dyDescent="0.15">
      <c r="A88" s="19"/>
      <c r="B88" s="19"/>
      <c r="C88" s="98"/>
      <c r="D88" s="98"/>
      <c r="E88" s="19"/>
      <c r="F88" s="19"/>
      <c r="G88" s="19"/>
      <c r="H88" s="19"/>
      <c r="I88" s="19"/>
      <c r="J88" s="19"/>
      <c r="K88" s="19"/>
      <c r="L88" s="19"/>
      <c r="M88" s="19"/>
    </row>
    <row r="89" spans="1:13" x14ac:dyDescent="0.15">
      <c r="A89" s="19"/>
      <c r="B89" s="19"/>
      <c r="C89" s="98"/>
      <c r="D89" s="98"/>
      <c r="E89" s="19"/>
      <c r="F89" s="19"/>
      <c r="G89" s="19"/>
      <c r="H89" s="19"/>
      <c r="I89" s="19"/>
      <c r="J89" s="19"/>
      <c r="K89" s="19"/>
      <c r="L89" s="19"/>
      <c r="M89" s="19"/>
    </row>
    <row r="90" spans="1:13" x14ac:dyDescent="0.15">
      <c r="A90" s="19"/>
      <c r="B90" s="19"/>
      <c r="C90" s="98"/>
      <c r="D90" s="98"/>
      <c r="E90" s="19"/>
      <c r="F90" s="19"/>
      <c r="G90" s="19"/>
      <c r="H90" s="19"/>
      <c r="I90" s="19"/>
      <c r="J90" s="19"/>
      <c r="K90" s="19"/>
      <c r="L90" s="19"/>
      <c r="M90" s="19"/>
    </row>
    <row r="91" spans="1:13" x14ac:dyDescent="0.15">
      <c r="A91" s="19"/>
      <c r="B91" s="19"/>
      <c r="C91" s="98"/>
      <c r="D91" s="98"/>
      <c r="E91" s="19"/>
      <c r="F91" s="19"/>
      <c r="G91" s="19"/>
      <c r="H91" s="19"/>
      <c r="I91" s="19"/>
      <c r="J91" s="19"/>
      <c r="K91" s="19"/>
      <c r="L91" s="19"/>
      <c r="M91" s="19"/>
    </row>
    <row r="92" spans="1:13" x14ac:dyDescent="0.15">
      <c r="A92" s="19"/>
      <c r="B92" s="19"/>
      <c r="C92" s="98"/>
      <c r="D92" s="98"/>
      <c r="E92" s="19"/>
      <c r="F92" s="19"/>
      <c r="G92" s="19"/>
      <c r="H92" s="19"/>
      <c r="I92" s="19"/>
      <c r="J92" s="19"/>
      <c r="K92" s="19"/>
      <c r="L92" s="19"/>
      <c r="M92" s="19"/>
    </row>
    <row r="93" spans="1:13" x14ac:dyDescent="0.15">
      <c r="A93" s="19"/>
      <c r="B93" s="19"/>
      <c r="C93" s="98"/>
      <c r="D93" s="98"/>
      <c r="E93" s="19"/>
      <c r="F93" s="19"/>
      <c r="G93" s="19"/>
      <c r="H93" s="19"/>
      <c r="I93" s="19"/>
      <c r="J93" s="19"/>
      <c r="K93" s="19"/>
      <c r="L93" s="19"/>
      <c r="M93" s="19"/>
    </row>
    <row r="94" spans="1:13" x14ac:dyDescent="0.15">
      <c r="A94" s="19"/>
      <c r="B94" s="19"/>
      <c r="C94" s="98"/>
      <c r="D94" s="98"/>
      <c r="E94" s="19"/>
      <c r="F94" s="19"/>
      <c r="G94" s="19"/>
      <c r="H94" s="19"/>
      <c r="I94" s="19"/>
      <c r="J94" s="19"/>
      <c r="K94" s="19"/>
      <c r="L94" s="19"/>
      <c r="M94" s="19"/>
    </row>
    <row r="95" spans="1:13" x14ac:dyDescent="0.15">
      <c r="A95" s="19"/>
      <c r="B95" s="19"/>
      <c r="C95" s="98"/>
      <c r="D95" s="98"/>
      <c r="E95" s="19"/>
      <c r="F95" s="19"/>
      <c r="G95" s="19"/>
      <c r="H95" s="19"/>
      <c r="I95" s="19"/>
      <c r="J95" s="19"/>
      <c r="K95" s="19"/>
      <c r="L95" s="19"/>
      <c r="M95" s="19"/>
    </row>
    <row r="96" spans="1:13" x14ac:dyDescent="0.15">
      <c r="A96" s="19"/>
      <c r="B96" s="19"/>
      <c r="C96" s="98"/>
      <c r="D96" s="98"/>
      <c r="E96" s="19"/>
      <c r="F96" s="19"/>
      <c r="G96" s="19"/>
      <c r="H96" s="19"/>
      <c r="I96" s="19"/>
      <c r="J96" s="19"/>
      <c r="K96" s="19"/>
      <c r="L96" s="19"/>
      <c r="M96" s="19"/>
    </row>
    <row r="97" spans="1:13" x14ac:dyDescent="0.15">
      <c r="A97" s="19"/>
      <c r="B97" s="19"/>
      <c r="C97" s="98"/>
      <c r="D97" s="98"/>
      <c r="E97" s="19"/>
      <c r="F97" s="19"/>
      <c r="G97" s="19"/>
      <c r="H97" s="19"/>
      <c r="I97" s="19"/>
      <c r="J97" s="19"/>
      <c r="K97" s="19"/>
      <c r="L97" s="19"/>
      <c r="M97" s="19"/>
    </row>
    <row r="98" spans="1:13" x14ac:dyDescent="0.15">
      <c r="A98" s="19"/>
      <c r="B98" s="19"/>
      <c r="C98" s="98"/>
      <c r="D98" s="98"/>
      <c r="E98" s="19"/>
      <c r="F98" s="19"/>
      <c r="G98" s="19"/>
      <c r="H98" s="19"/>
      <c r="I98" s="19"/>
      <c r="J98" s="19"/>
      <c r="K98" s="19"/>
      <c r="L98" s="19"/>
      <c r="M98" s="19"/>
    </row>
    <row r="99" spans="1:13" x14ac:dyDescent="0.15">
      <c r="A99" s="19"/>
      <c r="B99" s="19"/>
      <c r="C99" s="98"/>
      <c r="D99" s="98"/>
      <c r="E99" s="19"/>
      <c r="F99" s="19"/>
      <c r="G99" s="19"/>
      <c r="H99" s="19"/>
      <c r="I99" s="19"/>
      <c r="J99" s="19"/>
      <c r="K99" s="19"/>
      <c r="L99" s="19"/>
      <c r="M99" s="19"/>
    </row>
    <row r="100" spans="1:13" x14ac:dyDescent="0.15">
      <c r="A100" s="19"/>
      <c r="B100" s="19"/>
      <c r="C100" s="98"/>
      <c r="D100" s="98"/>
      <c r="E100" s="19"/>
      <c r="F100" s="19"/>
      <c r="G100" s="19"/>
      <c r="H100" s="19"/>
      <c r="I100" s="19"/>
      <c r="J100" s="19"/>
      <c r="K100" s="19"/>
      <c r="L100" s="19"/>
      <c r="M100" s="19"/>
    </row>
    <row r="101" spans="1:13" x14ac:dyDescent="0.15">
      <c r="A101" s="19"/>
      <c r="B101" s="19"/>
      <c r="C101" s="98"/>
      <c r="D101" s="98"/>
      <c r="E101" s="19"/>
      <c r="F101" s="19"/>
      <c r="G101" s="19"/>
      <c r="H101" s="19"/>
      <c r="I101" s="19"/>
      <c r="J101" s="19"/>
      <c r="K101" s="19"/>
      <c r="L101" s="19"/>
      <c r="M101" s="19"/>
    </row>
    <row r="102" spans="1:13" x14ac:dyDescent="0.15">
      <c r="A102" s="19"/>
      <c r="B102" s="19"/>
      <c r="C102" s="98"/>
      <c r="D102" s="98"/>
      <c r="E102" s="19"/>
      <c r="F102" s="19"/>
      <c r="G102" s="19"/>
      <c r="H102" s="19"/>
      <c r="I102" s="19"/>
      <c r="J102" s="19"/>
      <c r="K102" s="19"/>
      <c r="L102" s="19"/>
      <c r="M102" s="19"/>
    </row>
    <row r="103" spans="1:13" x14ac:dyDescent="0.15">
      <c r="A103" s="19"/>
      <c r="B103" s="19"/>
      <c r="C103" s="98"/>
      <c r="D103" s="98"/>
      <c r="E103" s="19"/>
      <c r="F103" s="19"/>
      <c r="G103" s="19"/>
      <c r="H103" s="19"/>
      <c r="I103" s="19"/>
      <c r="J103" s="19"/>
      <c r="K103" s="19"/>
      <c r="L103" s="19"/>
      <c r="M103" s="19"/>
    </row>
    <row r="104" spans="1:13" x14ac:dyDescent="0.15">
      <c r="A104" s="19"/>
      <c r="B104" s="19"/>
      <c r="C104" s="98"/>
      <c r="D104" s="98"/>
      <c r="E104" s="19"/>
      <c r="F104" s="19"/>
      <c r="G104" s="19"/>
      <c r="H104" s="19"/>
      <c r="I104" s="19"/>
      <c r="J104" s="19"/>
      <c r="K104" s="19"/>
      <c r="L104" s="19"/>
      <c r="M104" s="19"/>
    </row>
    <row r="105" spans="1:13" x14ac:dyDescent="0.15">
      <c r="A105" s="19"/>
      <c r="B105" s="19"/>
      <c r="C105" s="98"/>
      <c r="D105" s="98"/>
      <c r="E105" s="19"/>
      <c r="F105" s="19"/>
      <c r="G105" s="19"/>
      <c r="H105" s="19"/>
      <c r="I105" s="19"/>
      <c r="J105" s="19"/>
      <c r="K105" s="19"/>
      <c r="L105" s="19"/>
      <c r="M105" s="19"/>
    </row>
    <row r="106" spans="1:13" x14ac:dyDescent="0.15">
      <c r="A106" s="19"/>
      <c r="B106" s="19"/>
      <c r="C106" s="98"/>
      <c r="D106" s="98"/>
      <c r="E106" s="19"/>
      <c r="F106" s="19"/>
      <c r="G106" s="19"/>
      <c r="H106" s="19"/>
      <c r="I106" s="19"/>
      <c r="J106" s="19"/>
      <c r="K106" s="19"/>
      <c r="L106" s="19"/>
      <c r="M106" s="19"/>
    </row>
    <row r="107" spans="1:13" x14ac:dyDescent="0.15">
      <c r="A107" s="19"/>
      <c r="B107" s="19"/>
      <c r="C107" s="98"/>
      <c r="D107" s="98"/>
      <c r="E107" s="19"/>
      <c r="F107" s="19"/>
      <c r="G107" s="19"/>
      <c r="H107" s="19"/>
      <c r="I107" s="19"/>
      <c r="J107" s="19"/>
      <c r="K107" s="19"/>
      <c r="L107" s="19"/>
      <c r="M107" s="19"/>
    </row>
    <row r="108" spans="1:13" x14ac:dyDescent="0.15">
      <c r="A108" s="19"/>
      <c r="B108" s="19"/>
      <c r="C108" s="98"/>
      <c r="D108" s="98"/>
      <c r="E108" s="19"/>
      <c r="F108" s="19"/>
      <c r="G108" s="19"/>
      <c r="H108" s="19"/>
      <c r="I108" s="19"/>
      <c r="J108" s="19"/>
      <c r="K108" s="19"/>
      <c r="L108" s="19"/>
      <c r="M108" s="19"/>
    </row>
    <row r="109" spans="1:13" x14ac:dyDescent="0.15">
      <c r="A109" s="19"/>
      <c r="B109" s="19"/>
      <c r="C109" s="98"/>
      <c r="D109" s="98"/>
      <c r="E109" s="19"/>
      <c r="F109" s="19"/>
      <c r="G109" s="19"/>
      <c r="H109" s="19"/>
      <c r="I109" s="19"/>
      <c r="J109" s="19"/>
      <c r="K109" s="19"/>
      <c r="L109" s="19"/>
      <c r="M109" s="19"/>
    </row>
    <row r="110" spans="1:13" x14ac:dyDescent="0.15">
      <c r="A110" s="19"/>
      <c r="B110" s="19"/>
      <c r="C110" s="98"/>
      <c r="D110" s="98"/>
      <c r="E110" s="19"/>
      <c r="F110" s="19"/>
      <c r="G110" s="19"/>
      <c r="H110" s="19"/>
      <c r="I110" s="19"/>
      <c r="J110" s="19"/>
      <c r="K110" s="19"/>
      <c r="L110" s="19"/>
      <c r="M110" s="19"/>
    </row>
    <row r="111" spans="1:13" x14ac:dyDescent="0.15">
      <c r="A111" s="19"/>
      <c r="B111" s="19"/>
      <c r="C111" s="98"/>
      <c r="D111" s="98"/>
      <c r="E111" s="19"/>
      <c r="F111" s="19"/>
      <c r="G111" s="19"/>
      <c r="H111" s="19"/>
      <c r="I111" s="19"/>
      <c r="J111" s="19"/>
      <c r="K111" s="19"/>
      <c r="L111" s="19"/>
      <c r="M111" s="19"/>
    </row>
    <row r="112" spans="1:13" x14ac:dyDescent="0.15">
      <c r="A112" s="19"/>
      <c r="B112" s="19"/>
      <c r="C112" s="98"/>
      <c r="D112" s="98"/>
      <c r="E112" s="19"/>
      <c r="F112" s="19"/>
      <c r="G112" s="19"/>
      <c r="H112" s="19"/>
      <c r="I112" s="19"/>
      <c r="J112" s="19"/>
      <c r="K112" s="19"/>
      <c r="L112" s="19"/>
      <c r="M112" s="19"/>
    </row>
    <row r="113" spans="1:13" x14ac:dyDescent="0.15">
      <c r="A113" s="19"/>
      <c r="B113" s="19"/>
      <c r="C113" s="98"/>
      <c r="D113" s="98"/>
      <c r="E113" s="19"/>
      <c r="F113" s="19"/>
      <c r="G113" s="19"/>
      <c r="H113" s="19"/>
      <c r="I113" s="19"/>
      <c r="J113" s="19"/>
      <c r="K113" s="19"/>
      <c r="L113" s="19"/>
      <c r="M113" s="19"/>
    </row>
    <row r="114" spans="1:13" x14ac:dyDescent="0.15">
      <c r="A114" s="19"/>
      <c r="B114" s="19"/>
      <c r="C114" s="98"/>
      <c r="D114" s="98"/>
      <c r="E114" s="19"/>
      <c r="F114" s="19"/>
      <c r="G114" s="19"/>
      <c r="H114" s="19"/>
      <c r="I114" s="19"/>
      <c r="J114" s="19"/>
      <c r="K114" s="19"/>
      <c r="L114" s="19"/>
      <c r="M114" s="19"/>
    </row>
    <row r="115" spans="1:13" x14ac:dyDescent="0.15">
      <c r="A115" s="19"/>
      <c r="B115" s="19"/>
      <c r="C115" s="98"/>
      <c r="D115" s="98"/>
      <c r="E115" s="19"/>
      <c r="F115" s="19"/>
      <c r="G115" s="19"/>
      <c r="H115" s="19"/>
      <c r="I115" s="19"/>
      <c r="J115" s="19"/>
      <c r="K115" s="19"/>
      <c r="L115" s="19"/>
      <c r="M115" s="19"/>
    </row>
    <row r="116" spans="1:13" x14ac:dyDescent="0.15">
      <c r="A116" s="19"/>
      <c r="B116" s="19"/>
      <c r="C116" s="98"/>
      <c r="D116" s="98"/>
      <c r="E116" s="19"/>
      <c r="F116" s="19"/>
      <c r="G116" s="19"/>
      <c r="H116" s="19"/>
      <c r="I116" s="19"/>
      <c r="J116" s="19"/>
      <c r="K116" s="19"/>
      <c r="L116" s="19"/>
      <c r="M116" s="19"/>
    </row>
    <row r="117" spans="1:13" x14ac:dyDescent="0.15">
      <c r="A117" s="19"/>
      <c r="B117" s="19"/>
      <c r="C117" s="98"/>
      <c r="D117" s="98"/>
      <c r="E117" s="19"/>
      <c r="F117" s="19"/>
      <c r="G117" s="19"/>
      <c r="H117" s="19"/>
      <c r="I117" s="19"/>
      <c r="J117" s="19"/>
      <c r="K117" s="19"/>
      <c r="L117" s="19"/>
      <c r="M117" s="19"/>
    </row>
    <row r="118" spans="1:13" x14ac:dyDescent="0.15">
      <c r="A118" s="19"/>
      <c r="B118" s="19"/>
      <c r="C118" s="98"/>
      <c r="D118" s="98"/>
      <c r="E118" s="19"/>
      <c r="F118" s="19"/>
      <c r="G118" s="19"/>
      <c r="H118" s="19"/>
      <c r="I118" s="19"/>
      <c r="J118" s="19"/>
      <c r="K118" s="19"/>
      <c r="L118" s="19"/>
      <c r="M118" s="19"/>
    </row>
    <row r="119" spans="1:13" x14ac:dyDescent="0.15">
      <c r="A119" s="19"/>
      <c r="B119" s="19"/>
      <c r="C119" s="98"/>
      <c r="D119" s="98"/>
      <c r="E119" s="19"/>
      <c r="F119" s="19"/>
      <c r="G119" s="19"/>
      <c r="H119" s="19"/>
      <c r="I119" s="19"/>
      <c r="J119" s="19"/>
      <c r="K119" s="19"/>
      <c r="L119" s="19"/>
      <c r="M119" s="19"/>
    </row>
    <row r="120" spans="1:13" x14ac:dyDescent="0.15">
      <c r="A120" s="19"/>
      <c r="B120" s="19"/>
      <c r="C120" s="98"/>
      <c r="D120" s="98"/>
      <c r="E120" s="19"/>
      <c r="F120" s="19"/>
      <c r="G120" s="99"/>
      <c r="H120" s="19"/>
      <c r="I120" s="19"/>
      <c r="J120" s="19"/>
      <c r="K120" s="19"/>
      <c r="L120" s="19"/>
      <c r="M120" s="19"/>
    </row>
    <row r="121" spans="1:13" x14ac:dyDescent="0.15">
      <c r="A121" s="19"/>
      <c r="B121" s="19"/>
      <c r="C121" s="98"/>
      <c r="D121" s="98"/>
      <c r="E121" s="19"/>
      <c r="F121" s="19"/>
      <c r="G121" s="99"/>
      <c r="H121" s="19"/>
      <c r="I121" s="19"/>
      <c r="J121" s="19"/>
      <c r="K121" s="19"/>
      <c r="L121" s="19"/>
      <c r="M121" s="19"/>
    </row>
    <row r="122" spans="1:13" x14ac:dyDescent="0.15">
      <c r="A122" s="19"/>
      <c r="B122" s="19"/>
      <c r="C122" s="98"/>
      <c r="D122" s="98"/>
      <c r="E122" s="19"/>
      <c r="F122" s="19"/>
      <c r="G122" s="99"/>
      <c r="H122" s="19"/>
      <c r="I122" s="19"/>
      <c r="J122" s="19"/>
      <c r="K122" s="19"/>
      <c r="L122" s="19"/>
      <c r="M122" s="19"/>
    </row>
    <row r="123" spans="1:13" x14ac:dyDescent="0.15">
      <c r="A123" s="19"/>
      <c r="B123" s="19"/>
      <c r="C123" s="98"/>
      <c r="D123" s="98"/>
      <c r="E123" s="19"/>
      <c r="F123" s="19"/>
      <c r="G123" s="99"/>
      <c r="H123" s="19"/>
      <c r="I123" s="19"/>
      <c r="J123" s="19"/>
      <c r="K123" s="19"/>
      <c r="L123" s="19"/>
      <c r="M123" s="19"/>
    </row>
    <row r="124" spans="1:13" x14ac:dyDescent="0.15">
      <c r="A124" s="19"/>
      <c r="B124" s="19"/>
      <c r="C124" s="98"/>
      <c r="D124" s="98"/>
      <c r="E124" s="19"/>
      <c r="F124" s="19"/>
      <c r="G124" s="99"/>
      <c r="H124" s="19"/>
      <c r="I124" s="19"/>
      <c r="J124" s="19"/>
      <c r="K124" s="19"/>
      <c r="L124" s="19"/>
      <c r="M124" s="19"/>
    </row>
    <row r="125" spans="1:13" x14ac:dyDescent="0.15">
      <c r="A125" s="19"/>
      <c r="B125" s="19"/>
      <c r="C125" s="98"/>
      <c r="D125" s="98"/>
      <c r="E125" s="19"/>
      <c r="F125" s="19"/>
      <c r="G125" s="99"/>
      <c r="H125" s="19"/>
      <c r="I125" s="19"/>
      <c r="J125" s="19"/>
      <c r="K125" s="19"/>
      <c r="L125" s="19"/>
      <c r="M125" s="19"/>
    </row>
    <row r="126" spans="1:13" x14ac:dyDescent="0.15">
      <c r="A126" s="19"/>
      <c r="B126" s="19"/>
      <c r="C126" s="98"/>
      <c r="D126" s="98"/>
      <c r="E126" s="19"/>
      <c r="F126" s="19"/>
      <c r="G126" s="99"/>
      <c r="H126" s="19"/>
      <c r="I126" s="19"/>
      <c r="J126" s="19"/>
      <c r="K126" s="19"/>
      <c r="L126" s="19"/>
      <c r="M126" s="19"/>
    </row>
    <row r="127" spans="1:13" x14ac:dyDescent="0.15">
      <c r="A127" s="19"/>
      <c r="B127" s="19"/>
      <c r="C127" s="98"/>
      <c r="D127" s="98"/>
      <c r="E127" s="19"/>
      <c r="F127" s="19"/>
      <c r="G127" s="99"/>
      <c r="H127" s="19"/>
      <c r="I127" s="19"/>
      <c r="J127" s="19"/>
      <c r="K127" s="19"/>
      <c r="L127" s="19"/>
      <c r="M127" s="19"/>
    </row>
    <row r="128" spans="1:13" x14ac:dyDescent="0.15">
      <c r="A128" s="19"/>
      <c r="B128" s="19"/>
      <c r="C128" s="98"/>
      <c r="D128" s="98"/>
      <c r="E128" s="19"/>
      <c r="F128" s="19"/>
      <c r="G128" s="99"/>
      <c r="H128" s="19"/>
      <c r="I128" s="19"/>
      <c r="J128" s="19"/>
      <c r="K128" s="19"/>
      <c r="L128" s="19"/>
      <c r="M128" s="19"/>
    </row>
    <row r="129" spans="1:13" x14ac:dyDescent="0.15">
      <c r="A129" s="19"/>
      <c r="B129" s="19"/>
      <c r="C129" s="98"/>
      <c r="D129" s="98"/>
      <c r="E129" s="19"/>
      <c r="F129" s="19"/>
      <c r="G129" s="99"/>
      <c r="H129" s="19"/>
      <c r="I129" s="19"/>
      <c r="J129" s="19"/>
      <c r="K129" s="19"/>
      <c r="L129" s="19"/>
      <c r="M129" s="19"/>
    </row>
    <row r="130" spans="1:13" x14ac:dyDescent="0.15">
      <c r="A130" s="19"/>
      <c r="B130" s="19"/>
      <c r="C130" s="98"/>
      <c r="D130" s="98"/>
      <c r="E130" s="19"/>
      <c r="F130" s="19"/>
      <c r="G130" s="99"/>
      <c r="H130" s="19"/>
      <c r="I130" s="19"/>
      <c r="J130" s="19"/>
      <c r="K130" s="19"/>
      <c r="L130" s="19"/>
      <c r="M130" s="19"/>
    </row>
    <row r="131" spans="1:13" x14ac:dyDescent="0.15">
      <c r="A131" s="19"/>
      <c r="B131" s="19"/>
      <c r="C131" s="98"/>
      <c r="D131" s="98"/>
      <c r="E131" s="19"/>
      <c r="F131" s="19"/>
      <c r="G131" s="99"/>
      <c r="H131" s="19"/>
      <c r="I131" s="19"/>
      <c r="J131" s="19"/>
      <c r="K131" s="19"/>
      <c r="L131" s="19"/>
      <c r="M131" s="19"/>
    </row>
    <row r="132" spans="1:13" x14ac:dyDescent="0.15">
      <c r="A132" s="19"/>
      <c r="B132" s="19"/>
      <c r="C132" s="98"/>
      <c r="D132" s="98"/>
      <c r="E132" s="19"/>
      <c r="F132" s="19"/>
      <c r="G132" s="99"/>
      <c r="H132" s="19"/>
      <c r="I132" s="19"/>
      <c r="J132" s="19"/>
      <c r="K132" s="19"/>
      <c r="L132" s="19"/>
      <c r="M132" s="19"/>
    </row>
    <row r="133" spans="1:13" x14ac:dyDescent="0.15">
      <c r="A133" s="19"/>
      <c r="B133" s="19"/>
      <c r="C133" s="98"/>
      <c r="D133" s="98"/>
      <c r="E133" s="19"/>
      <c r="F133" s="19"/>
      <c r="G133" s="99"/>
      <c r="H133" s="19"/>
      <c r="I133" s="19"/>
      <c r="J133" s="19"/>
      <c r="K133" s="19"/>
      <c r="L133" s="19"/>
      <c r="M133" s="19"/>
    </row>
    <row r="134" spans="1:13" x14ac:dyDescent="0.15">
      <c r="A134" s="19"/>
      <c r="B134" s="19"/>
      <c r="C134" s="98"/>
      <c r="D134" s="98"/>
      <c r="E134" s="19"/>
      <c r="F134" s="19"/>
      <c r="G134" s="99"/>
      <c r="H134" s="19"/>
      <c r="I134" s="19"/>
      <c r="J134" s="19"/>
      <c r="K134" s="19"/>
      <c r="L134" s="19"/>
      <c r="M134" s="19"/>
    </row>
    <row r="135" spans="1:13" x14ac:dyDescent="0.15">
      <c r="A135" s="19"/>
      <c r="B135" s="19"/>
      <c r="C135" s="98"/>
      <c r="D135" s="98"/>
      <c r="E135" s="19"/>
      <c r="F135" s="19"/>
      <c r="G135" s="99"/>
      <c r="H135" s="19"/>
      <c r="I135" s="19"/>
      <c r="J135" s="19"/>
      <c r="K135" s="19"/>
      <c r="L135" s="19"/>
      <c r="M135" s="19"/>
    </row>
    <row r="136" spans="1:13" x14ac:dyDescent="0.15">
      <c r="A136" s="19"/>
      <c r="B136" s="19"/>
      <c r="C136" s="98"/>
      <c r="D136" s="98"/>
      <c r="E136" s="19"/>
      <c r="F136" s="19"/>
      <c r="G136" s="99"/>
      <c r="H136" s="19"/>
      <c r="I136" s="19"/>
      <c r="J136" s="19"/>
      <c r="K136" s="19"/>
      <c r="L136" s="19"/>
      <c r="M136" s="19"/>
    </row>
    <row r="137" spans="1:13" x14ac:dyDescent="0.15">
      <c r="A137" s="19"/>
      <c r="B137" s="19"/>
      <c r="C137" s="98"/>
      <c r="D137" s="98"/>
      <c r="E137" s="19"/>
      <c r="F137" s="19"/>
      <c r="G137" s="99"/>
      <c r="H137" s="19"/>
      <c r="I137" s="19"/>
      <c r="J137" s="19"/>
      <c r="K137" s="19"/>
      <c r="L137" s="19"/>
      <c r="M137" s="19"/>
    </row>
    <row r="138" spans="1:13" x14ac:dyDescent="0.15">
      <c r="A138" s="19"/>
      <c r="B138" s="19"/>
      <c r="C138" s="98"/>
      <c r="D138" s="98"/>
      <c r="E138" s="19"/>
      <c r="F138" s="19"/>
      <c r="G138" s="99"/>
      <c r="H138" s="19"/>
      <c r="I138" s="19"/>
      <c r="J138" s="19"/>
      <c r="K138" s="19"/>
      <c r="L138" s="19"/>
      <c r="M138" s="19"/>
    </row>
    <row r="139" spans="1:13" x14ac:dyDescent="0.15">
      <c r="A139" s="19"/>
      <c r="B139" s="19"/>
      <c r="C139" s="98"/>
      <c r="D139" s="98"/>
      <c r="E139" s="19"/>
      <c r="F139" s="19"/>
      <c r="G139" s="99"/>
      <c r="H139" s="19"/>
      <c r="I139" s="19"/>
      <c r="J139" s="19"/>
      <c r="K139" s="19"/>
      <c r="L139" s="19"/>
      <c r="M139" s="19"/>
    </row>
    <row r="140" spans="1:13" x14ac:dyDescent="0.15">
      <c r="A140" s="19"/>
      <c r="B140" s="19"/>
      <c r="C140" s="98"/>
      <c r="D140" s="98"/>
      <c r="E140" s="19"/>
      <c r="F140" s="19"/>
      <c r="G140" s="99"/>
      <c r="H140" s="19"/>
      <c r="I140" s="19"/>
      <c r="J140" s="19"/>
      <c r="K140" s="19"/>
      <c r="L140" s="19"/>
      <c r="M140" s="19"/>
    </row>
    <row r="141" spans="1:13" x14ac:dyDescent="0.15">
      <c r="A141" s="19"/>
      <c r="B141" s="19"/>
      <c r="C141" s="98"/>
      <c r="D141" s="98"/>
      <c r="E141" s="19"/>
      <c r="F141" s="19"/>
      <c r="G141" s="99"/>
      <c r="H141" s="19"/>
      <c r="I141" s="19"/>
      <c r="J141" s="19"/>
      <c r="K141" s="19"/>
      <c r="L141" s="19"/>
      <c r="M141" s="19"/>
    </row>
    <row r="142" spans="1:13" x14ac:dyDescent="0.15">
      <c r="A142" s="19"/>
      <c r="B142" s="19"/>
      <c r="C142" s="98"/>
      <c r="D142" s="98"/>
      <c r="E142" s="19"/>
      <c r="F142" s="19"/>
      <c r="G142" s="99"/>
      <c r="H142" s="19"/>
      <c r="I142" s="19"/>
      <c r="J142" s="19"/>
      <c r="K142" s="19"/>
      <c r="L142" s="19"/>
      <c r="M142" s="19"/>
    </row>
    <row r="143" spans="1:13" x14ac:dyDescent="0.15">
      <c r="A143" s="19"/>
      <c r="B143" s="19"/>
      <c r="C143" s="98"/>
      <c r="D143" s="98"/>
      <c r="E143" s="19"/>
      <c r="F143" s="19"/>
      <c r="G143" s="99"/>
      <c r="H143" s="19"/>
      <c r="I143" s="19"/>
      <c r="J143" s="19"/>
      <c r="K143" s="19"/>
      <c r="L143" s="19"/>
      <c r="M143" s="19"/>
    </row>
    <row r="144" spans="1:13" x14ac:dyDescent="0.15">
      <c r="A144" s="19"/>
      <c r="B144" s="19"/>
      <c r="C144" s="98"/>
      <c r="D144" s="98"/>
      <c r="E144" s="19"/>
      <c r="F144" s="19"/>
      <c r="G144" s="99"/>
      <c r="H144" s="19"/>
      <c r="I144" s="19"/>
      <c r="J144" s="19"/>
      <c r="K144" s="19"/>
      <c r="L144" s="19"/>
      <c r="M144" s="19"/>
    </row>
    <row r="145" spans="1:13" x14ac:dyDescent="0.15">
      <c r="A145" s="19"/>
      <c r="B145" s="19"/>
      <c r="C145" s="98"/>
      <c r="D145" s="98"/>
      <c r="E145" s="19"/>
      <c r="F145" s="19"/>
      <c r="G145" s="99"/>
      <c r="H145" s="19"/>
      <c r="I145" s="19"/>
      <c r="J145" s="19"/>
      <c r="K145" s="19"/>
      <c r="L145" s="19"/>
      <c r="M145" s="19"/>
    </row>
    <row r="146" spans="1:13" x14ac:dyDescent="0.15">
      <c r="A146" s="19"/>
      <c r="B146" s="19"/>
      <c r="C146" s="98"/>
      <c r="D146" s="98"/>
      <c r="E146" s="19"/>
      <c r="F146" s="19"/>
      <c r="G146" s="99"/>
      <c r="H146" s="19"/>
      <c r="I146" s="19"/>
      <c r="J146" s="19"/>
      <c r="K146" s="19"/>
      <c r="L146" s="19"/>
      <c r="M146" s="19"/>
    </row>
    <row r="147" spans="1:13" x14ac:dyDescent="0.15">
      <c r="A147" s="19"/>
      <c r="B147" s="19"/>
      <c r="C147" s="98"/>
      <c r="D147" s="98"/>
      <c r="E147" s="19"/>
      <c r="F147" s="19"/>
      <c r="G147" s="99"/>
      <c r="H147" s="19"/>
      <c r="I147" s="19"/>
      <c r="J147" s="19"/>
      <c r="K147" s="19"/>
      <c r="L147" s="19"/>
      <c r="M147" s="19"/>
    </row>
    <row r="148" spans="1:13" x14ac:dyDescent="0.15">
      <c r="A148" s="19"/>
      <c r="B148" s="19"/>
      <c r="C148" s="98"/>
      <c r="D148" s="98"/>
      <c r="E148" s="19"/>
      <c r="F148" s="19"/>
      <c r="G148" s="99"/>
      <c r="H148" s="19"/>
      <c r="I148" s="19"/>
      <c r="J148" s="19"/>
      <c r="K148" s="19"/>
      <c r="L148" s="19"/>
      <c r="M148" s="19"/>
    </row>
    <row r="149" spans="1:13" x14ac:dyDescent="0.15">
      <c r="A149" s="19"/>
      <c r="B149" s="19"/>
      <c r="C149" s="98"/>
      <c r="D149" s="98"/>
      <c r="E149" s="19"/>
      <c r="F149" s="19"/>
      <c r="G149" s="99"/>
      <c r="H149" s="19"/>
      <c r="I149" s="19"/>
      <c r="J149" s="19"/>
      <c r="K149" s="19"/>
      <c r="L149" s="19"/>
      <c r="M149" s="19"/>
    </row>
    <row r="150" spans="1:13" x14ac:dyDescent="0.15">
      <c r="A150" s="19"/>
      <c r="B150" s="19"/>
      <c r="C150" s="98"/>
      <c r="D150" s="98"/>
      <c r="E150" s="19"/>
      <c r="F150" s="19"/>
      <c r="G150" s="99"/>
      <c r="H150" s="19"/>
      <c r="I150" s="19"/>
      <c r="J150" s="19"/>
      <c r="K150" s="19"/>
      <c r="L150" s="19"/>
      <c r="M150" s="19"/>
    </row>
    <row r="151" spans="1:13" x14ac:dyDescent="0.15">
      <c r="A151" s="19"/>
      <c r="B151" s="19"/>
      <c r="C151" s="98"/>
      <c r="D151" s="98"/>
      <c r="E151" s="19"/>
      <c r="F151" s="19"/>
      <c r="G151" s="99"/>
      <c r="H151" s="19"/>
      <c r="I151" s="19"/>
      <c r="J151" s="19"/>
      <c r="K151" s="19"/>
      <c r="L151" s="19"/>
      <c r="M151" s="19"/>
    </row>
    <row r="152" spans="1:13" x14ac:dyDescent="0.15">
      <c r="A152" s="19"/>
      <c r="B152" s="19"/>
      <c r="C152" s="98"/>
      <c r="D152" s="98"/>
      <c r="E152" s="19"/>
      <c r="F152" s="19"/>
      <c r="G152" s="99"/>
      <c r="H152" s="19"/>
      <c r="I152" s="19"/>
      <c r="J152" s="19"/>
      <c r="K152" s="19"/>
      <c r="L152" s="19"/>
      <c r="M152" s="19"/>
    </row>
    <row r="153" spans="1:13" x14ac:dyDescent="0.15">
      <c r="A153" s="19"/>
      <c r="B153" s="19"/>
      <c r="C153" s="98"/>
      <c r="D153" s="98"/>
      <c r="E153" s="19"/>
      <c r="F153" s="19"/>
      <c r="G153" s="99"/>
      <c r="H153" s="19"/>
      <c r="I153" s="19"/>
      <c r="J153" s="19"/>
      <c r="K153" s="19"/>
      <c r="L153" s="19"/>
      <c r="M153" s="19"/>
    </row>
    <row r="154" spans="1:13" x14ac:dyDescent="0.15">
      <c r="A154" s="19"/>
      <c r="B154" s="19"/>
      <c r="C154" s="98"/>
      <c r="D154" s="98"/>
      <c r="E154" s="19"/>
      <c r="F154" s="19"/>
      <c r="G154" s="99"/>
      <c r="H154" s="19"/>
      <c r="I154" s="19"/>
      <c r="J154" s="19"/>
      <c r="K154" s="19"/>
      <c r="L154" s="19"/>
      <c r="M154" s="19"/>
    </row>
    <row r="155" spans="1:13" x14ac:dyDescent="0.15">
      <c r="A155" s="19"/>
      <c r="B155" s="19"/>
      <c r="C155" s="98"/>
      <c r="D155" s="98"/>
      <c r="E155" s="19"/>
      <c r="F155" s="19"/>
      <c r="G155" s="99"/>
      <c r="H155" s="19"/>
      <c r="I155" s="19"/>
      <c r="J155" s="19"/>
      <c r="K155" s="19"/>
      <c r="L155" s="19"/>
      <c r="M155" s="19"/>
    </row>
    <row r="156" spans="1:13" x14ac:dyDescent="0.15">
      <c r="A156" s="19"/>
      <c r="B156" s="19"/>
      <c r="C156" s="98"/>
      <c r="D156" s="98"/>
      <c r="E156" s="19"/>
      <c r="F156" s="19"/>
      <c r="G156" s="99"/>
      <c r="H156" s="19"/>
      <c r="I156" s="19"/>
      <c r="J156" s="19"/>
      <c r="K156" s="19"/>
      <c r="L156" s="19"/>
      <c r="M156" s="19"/>
    </row>
    <row r="157" spans="1:13" x14ac:dyDescent="0.15">
      <c r="A157" s="19"/>
      <c r="B157" s="19"/>
      <c r="C157" s="98"/>
      <c r="D157" s="98"/>
      <c r="E157" s="19"/>
      <c r="F157" s="19"/>
      <c r="G157" s="99"/>
      <c r="H157" s="19"/>
      <c r="I157" s="19"/>
      <c r="J157" s="19"/>
      <c r="K157" s="19"/>
      <c r="L157" s="19"/>
      <c r="M157" s="19"/>
    </row>
    <row r="158" spans="1:13" x14ac:dyDescent="0.15">
      <c r="A158" s="19"/>
      <c r="B158" s="19"/>
      <c r="C158" s="98"/>
      <c r="D158" s="98"/>
      <c r="E158" s="19"/>
      <c r="F158" s="19"/>
      <c r="G158" s="99"/>
      <c r="H158" s="19"/>
      <c r="I158" s="19"/>
      <c r="J158" s="19"/>
      <c r="K158" s="19"/>
      <c r="L158" s="19"/>
      <c r="M158" s="19"/>
    </row>
    <row r="159" spans="1:13" x14ac:dyDescent="0.15">
      <c r="A159" s="19"/>
      <c r="B159" s="19"/>
      <c r="C159" s="98"/>
      <c r="D159" s="98"/>
      <c r="E159" s="19"/>
      <c r="F159" s="19"/>
      <c r="G159" s="99"/>
      <c r="H159" s="19"/>
      <c r="I159" s="19"/>
      <c r="J159" s="19"/>
      <c r="K159" s="19"/>
      <c r="L159" s="19"/>
      <c r="M159" s="19"/>
    </row>
    <row r="160" spans="1:13" x14ac:dyDescent="0.15">
      <c r="A160" s="19"/>
      <c r="B160" s="19"/>
      <c r="C160" s="98"/>
      <c r="D160" s="98"/>
      <c r="E160" s="19"/>
      <c r="F160" s="19"/>
      <c r="G160" s="99"/>
      <c r="H160" s="19"/>
      <c r="I160" s="19"/>
      <c r="J160" s="19"/>
      <c r="K160" s="19"/>
      <c r="L160" s="19"/>
      <c r="M160" s="19"/>
    </row>
    <row r="161" spans="1:13" x14ac:dyDescent="0.15">
      <c r="A161" s="19"/>
      <c r="B161" s="19"/>
      <c r="C161" s="98"/>
      <c r="D161" s="98"/>
      <c r="E161" s="19"/>
      <c r="F161" s="19"/>
      <c r="G161" s="99"/>
      <c r="H161" s="19"/>
      <c r="I161" s="19"/>
      <c r="J161" s="19"/>
      <c r="K161" s="19"/>
      <c r="L161" s="19"/>
      <c r="M161" s="19"/>
    </row>
    <row r="162" spans="1:13" x14ac:dyDescent="0.15">
      <c r="A162" s="19"/>
      <c r="B162" s="19"/>
      <c r="C162" s="98"/>
      <c r="D162" s="98"/>
      <c r="E162" s="19"/>
      <c r="F162" s="19"/>
      <c r="G162" s="99"/>
      <c r="H162" s="19"/>
      <c r="I162" s="19"/>
      <c r="J162" s="19"/>
      <c r="K162" s="19"/>
      <c r="L162" s="19"/>
      <c r="M162" s="19"/>
    </row>
    <row r="163" spans="1:13" x14ac:dyDescent="0.15">
      <c r="A163" s="19"/>
      <c r="B163" s="19"/>
      <c r="C163" s="98"/>
      <c r="D163" s="98"/>
      <c r="E163" s="19"/>
      <c r="F163" s="19"/>
      <c r="G163" s="99"/>
      <c r="H163" s="19"/>
      <c r="I163" s="19"/>
      <c r="J163" s="19"/>
      <c r="K163" s="19"/>
      <c r="L163" s="19"/>
      <c r="M163" s="19"/>
    </row>
    <row r="164" spans="1:13" x14ac:dyDescent="0.15">
      <c r="A164" s="19"/>
      <c r="B164" s="19"/>
      <c r="C164" s="98"/>
      <c r="D164" s="98"/>
      <c r="E164" s="19"/>
      <c r="F164" s="19"/>
      <c r="G164" s="99"/>
      <c r="H164" s="19"/>
      <c r="I164" s="19"/>
      <c r="J164" s="19"/>
      <c r="K164" s="19"/>
      <c r="L164" s="19"/>
      <c r="M164" s="19"/>
    </row>
    <row r="165" spans="1:13" x14ac:dyDescent="0.15">
      <c r="A165" s="19"/>
      <c r="B165" s="19"/>
      <c r="C165" s="98"/>
      <c r="D165" s="98"/>
      <c r="E165" s="19"/>
      <c r="F165" s="19"/>
      <c r="G165" s="99"/>
      <c r="H165" s="19"/>
      <c r="I165" s="19"/>
      <c r="J165" s="19"/>
      <c r="K165" s="19"/>
      <c r="L165" s="19"/>
      <c r="M165" s="19"/>
    </row>
    <row r="166" spans="1:13" x14ac:dyDescent="0.15">
      <c r="A166" s="19"/>
      <c r="B166" s="19"/>
      <c r="C166" s="98"/>
      <c r="D166" s="98"/>
      <c r="E166" s="19"/>
      <c r="F166" s="19"/>
      <c r="G166" s="99"/>
      <c r="H166" s="19"/>
      <c r="I166" s="19"/>
      <c r="J166" s="19"/>
      <c r="K166" s="19"/>
      <c r="L166" s="19"/>
      <c r="M166" s="19"/>
    </row>
    <row r="167" spans="1:13" x14ac:dyDescent="0.15">
      <c r="A167" s="19"/>
      <c r="B167" s="19"/>
      <c r="C167" s="98"/>
      <c r="D167" s="98"/>
      <c r="E167" s="19"/>
      <c r="F167" s="19"/>
      <c r="G167" s="99"/>
      <c r="H167" s="19"/>
      <c r="I167" s="19"/>
      <c r="J167" s="19"/>
      <c r="K167" s="19"/>
      <c r="L167" s="19"/>
      <c r="M167" s="19"/>
    </row>
    <row r="168" spans="1:13" x14ac:dyDescent="0.15">
      <c r="A168" s="19"/>
      <c r="B168" s="19"/>
      <c r="C168" s="98"/>
      <c r="D168" s="98"/>
      <c r="E168" s="19"/>
      <c r="F168" s="19"/>
      <c r="G168" s="99"/>
      <c r="H168" s="19"/>
      <c r="I168" s="19"/>
      <c r="J168" s="19"/>
      <c r="K168" s="19"/>
      <c r="L168" s="19"/>
      <c r="M168" s="19"/>
    </row>
    <row r="169" spans="1:13" x14ac:dyDescent="0.15">
      <c r="A169" s="19"/>
      <c r="B169" s="19"/>
      <c r="C169" s="98"/>
      <c r="D169" s="98"/>
      <c r="E169" s="19"/>
      <c r="F169" s="19"/>
      <c r="G169" s="99"/>
      <c r="H169" s="19"/>
      <c r="I169" s="19"/>
      <c r="J169" s="19"/>
      <c r="K169" s="19"/>
      <c r="L169" s="19"/>
      <c r="M169" s="19"/>
    </row>
    <row r="170" spans="1:13" x14ac:dyDescent="0.15">
      <c r="A170" s="19"/>
      <c r="B170" s="19"/>
      <c r="C170" s="98"/>
      <c r="D170" s="98"/>
      <c r="E170" s="19"/>
      <c r="F170" s="19"/>
      <c r="G170" s="99"/>
      <c r="H170" s="19"/>
      <c r="I170" s="19"/>
      <c r="J170" s="19"/>
      <c r="K170" s="19"/>
      <c r="L170" s="19"/>
      <c r="M170" s="19"/>
    </row>
    <row r="171" spans="1:13" x14ac:dyDescent="0.15">
      <c r="A171" s="19"/>
      <c r="B171" s="19"/>
      <c r="C171" s="98"/>
      <c r="D171" s="98"/>
      <c r="E171" s="19"/>
      <c r="F171" s="19"/>
      <c r="G171" s="99"/>
      <c r="H171" s="19"/>
      <c r="I171" s="19"/>
      <c r="J171" s="19"/>
      <c r="K171" s="19"/>
      <c r="L171" s="19"/>
      <c r="M171" s="19"/>
    </row>
    <row r="172" spans="1:13" x14ac:dyDescent="0.15">
      <c r="A172" s="19"/>
      <c r="B172" s="19"/>
      <c r="C172" s="98"/>
      <c r="D172" s="98"/>
      <c r="E172" s="19"/>
      <c r="F172" s="19"/>
      <c r="G172" s="99"/>
      <c r="H172" s="19"/>
      <c r="I172" s="19"/>
      <c r="J172" s="19"/>
      <c r="K172" s="19"/>
      <c r="L172" s="19"/>
      <c r="M172" s="19"/>
    </row>
    <row r="173" spans="1:13" x14ac:dyDescent="0.15">
      <c r="A173" s="19"/>
      <c r="B173" s="19"/>
      <c r="C173" s="98"/>
      <c r="D173" s="98"/>
      <c r="E173" s="19"/>
      <c r="F173" s="19"/>
      <c r="G173" s="99"/>
      <c r="H173" s="19"/>
      <c r="I173" s="19"/>
      <c r="J173" s="19"/>
      <c r="K173" s="19"/>
      <c r="L173" s="19"/>
      <c r="M173" s="19"/>
    </row>
    <row r="174" spans="1:13" x14ac:dyDescent="0.15">
      <c r="A174" s="19"/>
      <c r="B174" s="19"/>
      <c r="C174" s="98"/>
      <c r="D174" s="98"/>
      <c r="E174" s="19"/>
      <c r="F174" s="19"/>
      <c r="G174" s="99"/>
      <c r="H174" s="19"/>
      <c r="I174" s="19"/>
      <c r="J174" s="19"/>
      <c r="K174" s="19"/>
      <c r="L174" s="19"/>
      <c r="M174" s="19"/>
    </row>
    <row r="175" spans="1:13" x14ac:dyDescent="0.15">
      <c r="A175" s="19"/>
      <c r="B175" s="19"/>
      <c r="C175" s="98"/>
      <c r="D175" s="98"/>
      <c r="E175" s="19"/>
      <c r="F175" s="19"/>
      <c r="G175" s="99"/>
      <c r="H175" s="19"/>
      <c r="I175" s="19"/>
      <c r="J175" s="19"/>
      <c r="K175" s="19"/>
      <c r="L175" s="19"/>
      <c r="M175" s="19"/>
    </row>
    <row r="176" spans="1:13" x14ac:dyDescent="0.15">
      <c r="A176" s="19"/>
      <c r="B176" s="19"/>
      <c r="C176" s="98"/>
      <c r="D176" s="98"/>
      <c r="E176" s="19"/>
      <c r="F176" s="19"/>
      <c r="G176" s="99"/>
      <c r="H176" s="19"/>
      <c r="I176" s="19"/>
      <c r="J176" s="19"/>
      <c r="K176" s="19"/>
      <c r="L176" s="19"/>
      <c r="M176" s="19"/>
    </row>
    <row r="177" spans="1:13" x14ac:dyDescent="0.15">
      <c r="A177" s="19"/>
      <c r="B177" s="19"/>
      <c r="C177" s="98"/>
      <c r="D177" s="98"/>
      <c r="E177" s="19"/>
      <c r="F177" s="19"/>
      <c r="G177" s="99"/>
      <c r="H177" s="19"/>
      <c r="I177" s="19"/>
      <c r="J177" s="19"/>
      <c r="K177" s="19"/>
      <c r="L177" s="19"/>
      <c r="M177" s="19"/>
    </row>
    <row r="178" spans="1:13" x14ac:dyDescent="0.15">
      <c r="A178" s="19"/>
      <c r="B178" s="19"/>
      <c r="C178" s="98"/>
      <c r="D178" s="98"/>
      <c r="E178" s="19"/>
      <c r="F178" s="19"/>
      <c r="G178" s="99"/>
      <c r="H178" s="19"/>
      <c r="I178" s="19"/>
      <c r="J178" s="19"/>
      <c r="K178" s="19"/>
      <c r="L178" s="19"/>
      <c r="M178" s="19"/>
    </row>
    <row r="179" spans="1:13" x14ac:dyDescent="0.15">
      <c r="A179" s="19"/>
      <c r="B179" s="19"/>
      <c r="C179" s="98"/>
      <c r="D179" s="98"/>
      <c r="E179" s="19"/>
      <c r="F179" s="19"/>
      <c r="G179" s="99"/>
      <c r="H179" s="19"/>
      <c r="I179" s="19"/>
      <c r="J179" s="19"/>
      <c r="K179" s="19"/>
      <c r="L179" s="19"/>
      <c r="M179" s="19"/>
    </row>
    <row r="180" spans="1:13" x14ac:dyDescent="0.15">
      <c r="A180" s="19"/>
      <c r="B180" s="19"/>
      <c r="C180" s="98"/>
      <c r="D180" s="98"/>
      <c r="E180" s="19"/>
      <c r="F180" s="19"/>
      <c r="G180" s="99"/>
      <c r="H180" s="19"/>
      <c r="I180" s="19"/>
      <c r="J180" s="19"/>
      <c r="K180" s="19"/>
      <c r="L180" s="19"/>
      <c r="M180" s="19"/>
    </row>
    <row r="181" spans="1:13" x14ac:dyDescent="0.15">
      <c r="A181" s="19"/>
      <c r="B181" s="19"/>
      <c r="C181" s="98"/>
      <c r="D181" s="98"/>
      <c r="E181" s="19"/>
      <c r="F181" s="19"/>
      <c r="G181" s="99"/>
      <c r="H181" s="19"/>
      <c r="I181" s="19"/>
      <c r="J181" s="19"/>
      <c r="K181" s="19"/>
      <c r="L181" s="19"/>
      <c r="M181" s="19"/>
    </row>
    <row r="182" spans="1:13" x14ac:dyDescent="0.15">
      <c r="A182" s="19"/>
      <c r="B182" s="19"/>
      <c r="C182" s="98"/>
      <c r="D182" s="98"/>
      <c r="E182" s="19"/>
      <c r="F182" s="19"/>
      <c r="G182" s="99"/>
      <c r="H182" s="19"/>
      <c r="I182" s="19"/>
      <c r="J182" s="19"/>
      <c r="K182" s="19"/>
      <c r="L182" s="19"/>
      <c r="M182" s="19"/>
    </row>
    <row r="183" spans="1:13" x14ac:dyDescent="0.15">
      <c r="A183" s="19"/>
      <c r="B183" s="19"/>
      <c r="C183" s="98"/>
      <c r="D183" s="98"/>
      <c r="E183" s="19"/>
      <c r="F183" s="19"/>
      <c r="G183" s="99"/>
      <c r="H183" s="19"/>
      <c r="I183" s="19"/>
      <c r="J183" s="19"/>
      <c r="K183" s="19"/>
      <c r="L183" s="19"/>
      <c r="M183" s="19"/>
    </row>
    <row r="184" spans="1:13" x14ac:dyDescent="0.15">
      <c r="A184" s="19"/>
      <c r="B184" s="19"/>
      <c r="C184" s="98"/>
      <c r="D184" s="98"/>
      <c r="E184" s="19"/>
      <c r="F184" s="19"/>
      <c r="G184" s="99"/>
      <c r="H184" s="19"/>
      <c r="I184" s="19"/>
      <c r="J184" s="19"/>
      <c r="K184" s="19"/>
      <c r="L184" s="19"/>
      <c r="M184" s="19"/>
    </row>
    <row r="185" spans="1:13" x14ac:dyDescent="0.15">
      <c r="A185" s="19"/>
      <c r="B185" s="19"/>
      <c r="C185" s="98"/>
      <c r="D185" s="98"/>
      <c r="E185" s="19"/>
      <c r="F185" s="19"/>
      <c r="G185" s="99"/>
      <c r="H185" s="19"/>
      <c r="I185" s="19"/>
      <c r="J185" s="19"/>
      <c r="K185" s="19"/>
      <c r="L185" s="19"/>
      <c r="M185" s="19"/>
    </row>
    <row r="186" spans="1:13" x14ac:dyDescent="0.15">
      <c r="A186" s="19"/>
      <c r="B186" s="19"/>
      <c r="C186" s="98"/>
      <c r="D186" s="98"/>
      <c r="E186" s="19"/>
      <c r="F186" s="19"/>
      <c r="G186" s="99"/>
      <c r="H186" s="19"/>
      <c r="I186" s="19"/>
      <c r="J186" s="19"/>
      <c r="K186" s="19"/>
      <c r="L186" s="19"/>
      <c r="M186" s="19"/>
    </row>
    <row r="187" spans="1:13" x14ac:dyDescent="0.15">
      <c r="A187" s="19"/>
      <c r="B187" s="19"/>
      <c r="C187" s="98"/>
      <c r="D187" s="98"/>
      <c r="E187" s="19"/>
      <c r="F187" s="19"/>
      <c r="G187" s="99"/>
      <c r="H187" s="19"/>
      <c r="I187" s="19"/>
      <c r="J187" s="19"/>
      <c r="K187" s="19"/>
      <c r="L187" s="19"/>
      <c r="M187" s="19"/>
    </row>
    <row r="188" spans="1:13" x14ac:dyDescent="0.15">
      <c r="A188" s="19"/>
      <c r="B188" s="19"/>
      <c r="C188" s="98"/>
      <c r="D188" s="98"/>
      <c r="E188" s="19"/>
      <c r="F188" s="19"/>
      <c r="G188" s="99"/>
      <c r="H188" s="19"/>
      <c r="I188" s="19"/>
      <c r="J188" s="19"/>
      <c r="K188" s="19"/>
      <c r="L188" s="19"/>
      <c r="M188" s="19"/>
    </row>
    <row r="189" spans="1:13" x14ac:dyDescent="0.15">
      <c r="A189" s="19"/>
      <c r="B189" s="19"/>
      <c r="C189" s="98"/>
      <c r="D189" s="98"/>
      <c r="E189" s="19"/>
      <c r="F189" s="19"/>
      <c r="G189" s="99"/>
      <c r="H189" s="19"/>
      <c r="I189" s="19"/>
      <c r="J189" s="19"/>
      <c r="K189" s="19"/>
      <c r="L189" s="19"/>
      <c r="M189" s="19"/>
    </row>
    <row r="190" spans="1:13" x14ac:dyDescent="0.15">
      <c r="A190" s="19"/>
      <c r="B190" s="19"/>
      <c r="C190" s="98"/>
      <c r="D190" s="98"/>
      <c r="E190" s="19"/>
      <c r="F190" s="19"/>
      <c r="G190" s="99"/>
      <c r="H190" s="19"/>
      <c r="I190" s="19"/>
      <c r="J190" s="19"/>
      <c r="K190" s="19"/>
      <c r="L190" s="19"/>
      <c r="M190" s="19"/>
    </row>
    <row r="191" spans="1:13" x14ac:dyDescent="0.15">
      <c r="A191" s="19"/>
      <c r="B191" s="19"/>
      <c r="C191" s="98"/>
      <c r="D191" s="98"/>
      <c r="E191" s="19"/>
      <c r="F191" s="19"/>
      <c r="G191" s="99"/>
      <c r="H191" s="19"/>
      <c r="I191" s="19"/>
      <c r="J191" s="19"/>
      <c r="K191" s="19"/>
      <c r="L191" s="19"/>
      <c r="M191" s="19"/>
    </row>
    <row r="192" spans="1:13" x14ac:dyDescent="0.15">
      <c r="A192" s="19"/>
      <c r="B192" s="19"/>
      <c r="C192" s="98"/>
      <c r="D192" s="98"/>
      <c r="E192" s="19"/>
      <c r="F192" s="19"/>
      <c r="G192" s="99"/>
      <c r="H192" s="19"/>
      <c r="I192" s="19"/>
      <c r="J192" s="19"/>
      <c r="K192" s="19"/>
      <c r="L192" s="19"/>
      <c r="M192" s="19"/>
    </row>
    <row r="193" spans="1:13" x14ac:dyDescent="0.15">
      <c r="A193" s="19"/>
      <c r="B193" s="19"/>
      <c r="C193" s="98"/>
      <c r="D193" s="98"/>
      <c r="E193" s="19"/>
      <c r="F193" s="19"/>
      <c r="G193" s="99"/>
      <c r="H193" s="19"/>
      <c r="I193" s="19"/>
      <c r="J193" s="19"/>
      <c r="K193" s="19"/>
      <c r="L193" s="19"/>
      <c r="M193" s="19"/>
    </row>
    <row r="194" spans="1:13" x14ac:dyDescent="0.15">
      <c r="A194" s="19"/>
      <c r="B194" s="19"/>
      <c r="C194" s="98"/>
      <c r="D194" s="98"/>
      <c r="E194" s="19"/>
      <c r="F194" s="19"/>
      <c r="G194" s="99"/>
      <c r="H194" s="19"/>
      <c r="I194" s="19"/>
      <c r="J194" s="19"/>
      <c r="K194" s="19"/>
      <c r="L194" s="19"/>
      <c r="M194" s="19"/>
    </row>
    <row r="195" spans="1:13" x14ac:dyDescent="0.15">
      <c r="A195" s="19"/>
      <c r="B195" s="19"/>
      <c r="C195" s="98"/>
      <c r="D195" s="98"/>
      <c r="E195" s="19"/>
      <c r="F195" s="19"/>
      <c r="G195" s="99"/>
      <c r="H195" s="19"/>
      <c r="I195" s="19"/>
      <c r="J195" s="19"/>
      <c r="K195" s="19"/>
      <c r="L195" s="19"/>
      <c r="M195" s="19"/>
    </row>
    <row r="196" spans="1:13" x14ac:dyDescent="0.15">
      <c r="A196" s="19"/>
      <c r="B196" s="19"/>
      <c r="C196" s="98"/>
      <c r="D196" s="98"/>
      <c r="E196" s="19"/>
      <c r="F196" s="19"/>
      <c r="G196" s="99"/>
      <c r="H196" s="19"/>
      <c r="I196" s="19"/>
      <c r="J196" s="19"/>
      <c r="K196" s="19"/>
      <c r="L196" s="19"/>
      <c r="M196" s="19"/>
    </row>
    <row r="197" spans="1:13" x14ac:dyDescent="0.15">
      <c r="A197" s="19"/>
      <c r="B197" s="19"/>
      <c r="C197" s="98"/>
      <c r="D197" s="98"/>
      <c r="E197" s="19"/>
      <c r="F197" s="19"/>
      <c r="G197" s="99"/>
      <c r="H197" s="19"/>
      <c r="I197" s="19"/>
      <c r="J197" s="19"/>
      <c r="K197" s="19"/>
      <c r="L197" s="19"/>
      <c r="M197" s="19"/>
    </row>
    <row r="198" spans="1:13" x14ac:dyDescent="0.15">
      <c r="A198" s="19"/>
      <c r="B198" s="19"/>
      <c r="C198" s="98"/>
      <c r="D198" s="98"/>
      <c r="E198" s="19"/>
      <c r="F198" s="19"/>
      <c r="G198" s="99"/>
      <c r="H198" s="19"/>
      <c r="I198" s="19"/>
      <c r="J198" s="19"/>
      <c r="K198" s="19"/>
      <c r="L198" s="19"/>
      <c r="M198" s="19"/>
    </row>
    <row r="199" spans="1:13" x14ac:dyDescent="0.15">
      <c r="A199" s="19"/>
      <c r="B199" s="19"/>
      <c r="C199" s="98"/>
      <c r="D199" s="98"/>
      <c r="E199" s="19"/>
      <c r="F199" s="19"/>
      <c r="G199" s="99"/>
      <c r="H199" s="19"/>
      <c r="I199" s="19"/>
      <c r="J199" s="19"/>
      <c r="K199" s="19"/>
      <c r="L199" s="19"/>
      <c r="M199" s="19"/>
    </row>
    <row r="200" spans="1:13" x14ac:dyDescent="0.15">
      <c r="A200" s="19"/>
      <c r="B200" s="19"/>
      <c r="C200" s="98"/>
      <c r="D200" s="98"/>
      <c r="E200" s="19"/>
      <c r="F200" s="19"/>
      <c r="G200" s="99"/>
      <c r="H200" s="19"/>
      <c r="I200" s="19"/>
      <c r="J200" s="19"/>
      <c r="K200" s="19"/>
      <c r="L200" s="19"/>
      <c r="M200" s="19"/>
    </row>
    <row r="201" spans="1:13" x14ac:dyDescent="0.15">
      <c r="A201" s="19"/>
      <c r="B201" s="19"/>
      <c r="C201" s="98"/>
      <c r="D201" s="98"/>
      <c r="E201" s="19"/>
      <c r="F201" s="19"/>
      <c r="G201" s="99"/>
      <c r="H201" s="19"/>
      <c r="I201" s="19"/>
      <c r="J201" s="19"/>
      <c r="K201" s="19"/>
      <c r="L201" s="19"/>
      <c r="M201" s="19"/>
    </row>
    <row r="202" spans="1:13" x14ac:dyDescent="0.15">
      <c r="A202" s="19"/>
      <c r="B202" s="19"/>
      <c r="C202" s="98"/>
      <c r="D202" s="98"/>
      <c r="E202" s="19"/>
      <c r="F202" s="19"/>
      <c r="G202" s="99"/>
      <c r="H202" s="19"/>
      <c r="I202" s="19"/>
      <c r="J202" s="19"/>
      <c r="K202" s="19"/>
      <c r="L202" s="19"/>
      <c r="M202" s="19"/>
    </row>
    <row r="203" spans="1:13" x14ac:dyDescent="0.15">
      <c r="A203" s="19"/>
      <c r="B203" s="19"/>
      <c r="C203" s="98"/>
      <c r="D203" s="98"/>
      <c r="E203" s="19"/>
      <c r="F203" s="19"/>
      <c r="G203" s="99"/>
      <c r="H203" s="19"/>
      <c r="I203" s="19"/>
      <c r="J203" s="19"/>
      <c r="K203" s="19"/>
      <c r="L203" s="19"/>
      <c r="M203" s="19"/>
    </row>
    <row r="204" spans="1:13" x14ac:dyDescent="0.15">
      <c r="A204" s="19"/>
      <c r="B204" s="19"/>
      <c r="C204" s="98"/>
      <c r="D204" s="98"/>
      <c r="E204" s="19"/>
      <c r="F204" s="19"/>
      <c r="G204" s="99"/>
      <c r="H204" s="19"/>
      <c r="I204" s="19"/>
      <c r="J204" s="19"/>
      <c r="K204" s="19"/>
      <c r="L204" s="19"/>
      <c r="M204" s="19"/>
    </row>
    <row r="205" spans="1:13" x14ac:dyDescent="0.15">
      <c r="A205" s="19"/>
      <c r="B205" s="19"/>
      <c r="C205" s="98"/>
      <c r="D205" s="98"/>
      <c r="E205" s="19"/>
      <c r="F205" s="19"/>
      <c r="G205" s="99"/>
      <c r="H205" s="19"/>
      <c r="I205" s="19"/>
      <c r="J205" s="19"/>
      <c r="K205" s="19"/>
      <c r="L205" s="19"/>
      <c r="M205" s="19"/>
    </row>
    <row r="206" spans="1:13" x14ac:dyDescent="0.15">
      <c r="A206" s="19"/>
      <c r="B206" s="19"/>
      <c r="C206" s="98"/>
      <c r="D206" s="98"/>
      <c r="E206" s="19"/>
      <c r="F206" s="19"/>
      <c r="G206" s="99"/>
      <c r="H206" s="19"/>
      <c r="I206" s="19"/>
      <c r="J206" s="19"/>
      <c r="K206" s="19"/>
      <c r="L206" s="19"/>
      <c r="M206" s="19"/>
    </row>
    <row r="207" spans="1:13" x14ac:dyDescent="0.15">
      <c r="A207" s="19"/>
      <c r="B207" s="19"/>
      <c r="C207" s="98"/>
      <c r="D207" s="98"/>
      <c r="E207" s="19"/>
      <c r="F207" s="19"/>
      <c r="G207" s="99"/>
      <c r="H207" s="19"/>
      <c r="I207" s="19"/>
      <c r="J207" s="19"/>
      <c r="K207" s="19"/>
      <c r="L207" s="19"/>
      <c r="M207" s="19"/>
    </row>
    <row r="208" spans="1:13" x14ac:dyDescent="0.15">
      <c r="A208" s="19"/>
      <c r="B208" s="19"/>
      <c r="C208" s="98"/>
      <c r="D208" s="98"/>
      <c r="E208" s="19"/>
      <c r="F208" s="19"/>
      <c r="G208" s="99"/>
      <c r="H208" s="19"/>
      <c r="I208" s="19"/>
      <c r="J208" s="19"/>
      <c r="K208" s="19"/>
      <c r="L208" s="19"/>
      <c r="M208" s="19"/>
    </row>
    <row r="209" spans="1:13" x14ac:dyDescent="0.15">
      <c r="A209" s="19"/>
      <c r="B209" s="19"/>
      <c r="C209" s="98"/>
      <c r="D209" s="98"/>
      <c r="E209" s="19"/>
      <c r="F209" s="19"/>
      <c r="G209" s="99"/>
      <c r="H209" s="19"/>
      <c r="I209" s="19"/>
      <c r="J209" s="19"/>
      <c r="K209" s="19"/>
      <c r="L209" s="19"/>
      <c r="M209" s="19"/>
    </row>
    <row r="210" spans="1:13" x14ac:dyDescent="0.15">
      <c r="A210" s="19"/>
      <c r="B210" s="19"/>
      <c r="C210" s="98"/>
      <c r="D210" s="98"/>
      <c r="E210" s="19"/>
      <c r="F210" s="19"/>
      <c r="G210" s="99"/>
      <c r="H210" s="19"/>
      <c r="I210" s="19"/>
      <c r="J210" s="19"/>
      <c r="K210" s="19"/>
      <c r="L210" s="19"/>
      <c r="M210" s="19"/>
    </row>
    <row r="211" spans="1:13" x14ac:dyDescent="0.15">
      <c r="A211" s="19"/>
      <c r="B211" s="19"/>
      <c r="C211" s="98"/>
      <c r="D211" s="98"/>
      <c r="E211" s="19"/>
      <c r="F211" s="19"/>
      <c r="G211" s="99"/>
      <c r="H211" s="19"/>
      <c r="I211" s="19"/>
      <c r="J211" s="19"/>
      <c r="K211" s="19"/>
      <c r="L211" s="19"/>
      <c r="M211" s="19"/>
    </row>
    <row r="212" spans="1:13" x14ac:dyDescent="0.15">
      <c r="A212" s="19"/>
      <c r="B212" s="19"/>
      <c r="C212" s="98"/>
      <c r="D212" s="98"/>
      <c r="E212" s="19"/>
      <c r="F212" s="19"/>
      <c r="G212" s="99"/>
      <c r="H212" s="19"/>
      <c r="I212" s="19"/>
      <c r="J212" s="19"/>
      <c r="K212" s="19"/>
      <c r="L212" s="19"/>
      <c r="M212" s="19"/>
    </row>
    <row r="213" spans="1:13" x14ac:dyDescent="0.15">
      <c r="A213" s="19"/>
      <c r="B213" s="19"/>
      <c r="C213" s="98"/>
      <c r="D213" s="98"/>
      <c r="E213" s="19"/>
      <c r="F213" s="19"/>
      <c r="G213" s="99"/>
      <c r="H213" s="19"/>
      <c r="I213" s="19"/>
      <c r="J213" s="19"/>
      <c r="K213" s="19"/>
      <c r="L213" s="19"/>
      <c r="M213" s="19"/>
    </row>
    <row r="214" spans="1:13" x14ac:dyDescent="0.15">
      <c r="A214" s="19"/>
      <c r="B214" s="19"/>
      <c r="C214" s="98"/>
      <c r="D214" s="98"/>
      <c r="E214" s="19"/>
      <c r="F214" s="19"/>
      <c r="G214" s="99"/>
      <c r="H214" s="19"/>
      <c r="I214" s="19"/>
      <c r="J214" s="19"/>
      <c r="K214" s="19"/>
      <c r="L214" s="19"/>
      <c r="M214" s="19"/>
    </row>
    <row r="215" spans="1:13" x14ac:dyDescent="0.15">
      <c r="A215" s="19"/>
      <c r="B215" s="19"/>
      <c r="C215" s="98"/>
      <c r="D215" s="98"/>
      <c r="E215" s="19"/>
      <c r="F215" s="19"/>
      <c r="G215" s="99"/>
      <c r="H215" s="19"/>
      <c r="I215" s="19"/>
      <c r="J215" s="19"/>
      <c r="K215" s="19"/>
      <c r="L215" s="19"/>
      <c r="M215" s="19"/>
    </row>
    <row r="216" spans="1:13" x14ac:dyDescent="0.15">
      <c r="A216" s="19"/>
      <c r="B216" s="19"/>
      <c r="C216" s="98"/>
      <c r="D216" s="98"/>
      <c r="E216" s="19"/>
      <c r="F216" s="19"/>
      <c r="G216" s="99"/>
      <c r="H216" s="19"/>
      <c r="I216" s="19"/>
      <c r="J216" s="19"/>
      <c r="K216" s="19"/>
      <c r="L216" s="19"/>
      <c r="M216" s="19"/>
    </row>
    <row r="217" spans="1:13" x14ac:dyDescent="0.15">
      <c r="A217" s="19"/>
      <c r="B217" s="19"/>
      <c r="C217" s="98"/>
      <c r="D217" s="98"/>
      <c r="E217" s="19"/>
      <c r="F217" s="19"/>
      <c r="G217" s="99"/>
      <c r="H217" s="19"/>
      <c r="I217" s="19"/>
      <c r="J217" s="19"/>
      <c r="K217" s="19"/>
      <c r="L217" s="19"/>
      <c r="M217" s="19"/>
    </row>
    <row r="218" spans="1:13" x14ac:dyDescent="0.15">
      <c r="A218" s="19"/>
      <c r="B218" s="19"/>
      <c r="C218" s="98"/>
      <c r="D218" s="98"/>
      <c r="E218" s="19"/>
      <c r="F218" s="19"/>
      <c r="G218" s="99"/>
      <c r="H218" s="19"/>
      <c r="I218" s="19"/>
      <c r="J218" s="19"/>
      <c r="K218" s="19"/>
      <c r="L218" s="19"/>
      <c r="M218" s="19"/>
    </row>
    <row r="219" spans="1:13" x14ac:dyDescent="0.15">
      <c r="A219" s="19"/>
      <c r="B219" s="19"/>
      <c r="C219" s="98"/>
      <c r="D219" s="98"/>
      <c r="E219" s="19"/>
      <c r="F219" s="19"/>
      <c r="G219" s="99"/>
      <c r="H219" s="19"/>
      <c r="I219" s="19"/>
      <c r="J219" s="19"/>
      <c r="K219" s="19"/>
      <c r="L219" s="19"/>
      <c r="M219" s="19"/>
    </row>
    <row r="220" spans="1:13" x14ac:dyDescent="0.15">
      <c r="A220" s="19"/>
      <c r="B220" s="19"/>
      <c r="C220" s="98"/>
      <c r="D220" s="98"/>
      <c r="E220" s="19"/>
      <c r="F220" s="19"/>
      <c r="G220" s="99"/>
      <c r="H220" s="19"/>
      <c r="I220" s="19"/>
      <c r="J220" s="19"/>
      <c r="K220" s="19"/>
      <c r="L220" s="19"/>
      <c r="M220" s="19"/>
    </row>
    <row r="221" spans="1:13" x14ac:dyDescent="0.15">
      <c r="A221" s="19"/>
      <c r="B221" s="19"/>
      <c r="C221" s="98"/>
      <c r="D221" s="98"/>
      <c r="E221" s="19"/>
      <c r="F221" s="19"/>
      <c r="G221" s="99"/>
      <c r="H221" s="19"/>
      <c r="I221" s="19"/>
      <c r="J221" s="19"/>
      <c r="K221" s="19"/>
      <c r="L221" s="19"/>
      <c r="M221" s="19"/>
    </row>
    <row r="222" spans="1:13" x14ac:dyDescent="0.15">
      <c r="A222" s="19"/>
      <c r="B222" s="19"/>
      <c r="C222" s="98"/>
      <c r="D222" s="98"/>
      <c r="E222" s="19"/>
      <c r="F222" s="19"/>
      <c r="G222" s="99"/>
      <c r="H222" s="19"/>
      <c r="I222" s="19"/>
      <c r="J222" s="19"/>
      <c r="K222" s="19"/>
      <c r="L222" s="19"/>
      <c r="M222" s="19"/>
    </row>
    <row r="223" spans="1:13" x14ac:dyDescent="0.15">
      <c r="A223" s="19"/>
      <c r="B223" s="19"/>
      <c r="C223" s="98"/>
      <c r="D223" s="98"/>
      <c r="E223" s="19"/>
      <c r="F223" s="19"/>
      <c r="G223" s="99"/>
      <c r="H223" s="19"/>
      <c r="I223" s="19"/>
      <c r="J223" s="19"/>
      <c r="K223" s="19"/>
      <c r="L223" s="19"/>
      <c r="M223" s="19"/>
    </row>
    <row r="224" spans="1:13" x14ac:dyDescent="0.15">
      <c r="A224" s="19"/>
      <c r="B224" s="19"/>
      <c r="C224" s="98"/>
      <c r="D224" s="98"/>
      <c r="E224" s="19"/>
      <c r="F224" s="19"/>
      <c r="G224" s="99"/>
      <c r="H224" s="19"/>
      <c r="I224" s="19"/>
      <c r="J224" s="19"/>
      <c r="K224" s="19"/>
      <c r="L224" s="19"/>
      <c r="M224" s="19"/>
    </row>
    <row r="225" spans="1:13" x14ac:dyDescent="0.15">
      <c r="A225" s="19"/>
      <c r="B225" s="19"/>
      <c r="C225" s="98"/>
      <c r="D225" s="98"/>
      <c r="E225" s="19"/>
      <c r="F225" s="19"/>
      <c r="G225" s="99"/>
      <c r="H225" s="19"/>
      <c r="I225" s="19"/>
      <c r="J225" s="19"/>
      <c r="K225" s="19"/>
      <c r="L225" s="19"/>
      <c r="M225" s="19"/>
    </row>
    <row r="226" spans="1:13" x14ac:dyDescent="0.15">
      <c r="A226" s="19"/>
      <c r="B226" s="19"/>
      <c r="C226" s="98"/>
      <c r="D226" s="98"/>
      <c r="E226" s="19"/>
      <c r="F226" s="19"/>
      <c r="G226" s="99"/>
      <c r="H226" s="19"/>
      <c r="I226" s="19"/>
      <c r="J226" s="19"/>
      <c r="K226" s="19"/>
      <c r="L226" s="19"/>
      <c r="M226" s="19"/>
    </row>
    <row r="227" spans="1:13" x14ac:dyDescent="0.15">
      <c r="A227" s="19"/>
      <c r="B227" s="19"/>
      <c r="C227" s="98"/>
      <c r="D227" s="98"/>
      <c r="E227" s="19"/>
      <c r="F227" s="19"/>
      <c r="G227" s="99"/>
      <c r="H227" s="19"/>
      <c r="I227" s="19"/>
      <c r="J227" s="19"/>
      <c r="K227" s="19"/>
      <c r="L227" s="19"/>
      <c r="M227" s="19"/>
    </row>
  </sheetData>
  <mergeCells count="3">
    <mergeCell ref="E3:H10"/>
    <mergeCell ref="A3:D4"/>
    <mergeCell ref="A7:D9"/>
  </mergeCells>
  <conditionalFormatting sqref="D12:D259">
    <cfRule type="cellIs" dxfId="81" priority="1" operator="equal">
      <formula>"R"</formula>
    </cfRule>
    <cfRule type="cellIs" dxfId="80" priority="2" operator="equal">
      <formula>"F"</formula>
    </cfRule>
    <cfRule type="cellIs" dxfId="79" priority="3" operator="equal">
      <formula>"V"</formula>
    </cfRule>
  </conditionalFormatting>
  <dataValidations count="2">
    <dataValidation type="list" allowBlank="1" showInputMessage="1" showErrorMessage="1" sqref="C5:C6" xr:uid="{00000000-0002-0000-0000-000000000000}">
      <formula1>"+,-"</formula1>
    </dataValidation>
    <dataValidation type="list" allowBlank="1" showInputMessage="1" showErrorMessage="1" sqref="D12:D73" xr:uid="{00000000-0002-0000-0000-000001000000}">
      <formula1>"R,V,F"</formula1>
    </dataValidation>
  </dataValidation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0"/>
  <sheetViews>
    <sheetView showGridLines="0" showZeros="0" tabSelected="1" zoomScale="111" zoomScaleNormal="100" workbookViewId="0">
      <pane ySplit="2" topLeftCell="A3" activePane="bottomLeft" state="frozen"/>
      <selection pane="bottomLeft" activeCell="C23" sqref="C23"/>
    </sheetView>
  </sheetViews>
  <sheetFormatPr baseColWidth="10" defaultColWidth="8.6640625" defaultRowHeight="14" zeroHeight="1" x14ac:dyDescent="0.15"/>
  <cols>
    <col min="1" max="1" width="48.33203125" style="2" bestFit="1" customWidth="1"/>
    <col min="2" max="2" width="24.6640625" style="2" bestFit="1" customWidth="1"/>
    <col min="3" max="3" width="20.1640625" style="2" bestFit="1" customWidth="1"/>
    <col min="4" max="4" width="17.33203125" style="2" customWidth="1"/>
    <col min="5" max="5" width="12.6640625" style="2" customWidth="1"/>
    <col min="6" max="6" width="12" style="2" bestFit="1" customWidth="1"/>
    <col min="7" max="7" width="13.33203125" style="2" bestFit="1" customWidth="1"/>
    <col min="8" max="8" width="9.1640625" style="2" bestFit="1" customWidth="1"/>
    <col min="9" max="10" width="8.6640625" style="2" customWidth="1"/>
    <col min="11" max="11" width="6.33203125" style="2" bestFit="1" customWidth="1"/>
    <col min="12" max="12" width="13.33203125" style="2" customWidth="1"/>
    <col min="13" max="13" width="13.6640625" style="2" customWidth="1"/>
    <col min="14" max="14" width="14.1640625" style="2" hidden="1" customWidth="1"/>
    <col min="15" max="15" width="11.6640625" style="2" hidden="1" customWidth="1"/>
    <col min="16" max="16" width="16.33203125" style="2" hidden="1" customWidth="1"/>
    <col min="17" max="17" width="10.33203125" style="2" hidden="1" customWidth="1"/>
    <col min="18" max="20" width="11.6640625" style="2" hidden="1" customWidth="1"/>
    <col min="21" max="25" width="8.6640625" style="2" customWidth="1"/>
    <col min="26" max="16384" width="8.6640625" style="2"/>
  </cols>
  <sheetData>
    <row r="1" spans="1:13" ht="40.25" customHeight="1" x14ac:dyDescent="0.45">
      <c r="A1" s="59"/>
      <c r="B1" s="61"/>
      <c r="C1" s="61"/>
      <c r="D1" s="61"/>
      <c r="E1" s="61"/>
      <c r="F1" s="61"/>
      <c r="G1" s="61"/>
      <c r="H1" s="61"/>
      <c r="I1" s="61"/>
      <c r="J1" s="61"/>
      <c r="K1" s="61"/>
      <c r="L1" s="1"/>
    </row>
    <row r="2" spans="1:13" ht="76.5" customHeight="1" x14ac:dyDescent="0.45">
      <c r="A2" s="62"/>
      <c r="B2" s="59"/>
      <c r="C2" s="63"/>
      <c r="D2" s="62"/>
      <c r="E2" s="62"/>
      <c r="F2" s="62"/>
      <c r="G2" s="62"/>
      <c r="H2" s="62"/>
      <c r="I2" s="60"/>
      <c r="J2" s="60"/>
      <c r="K2" s="60"/>
    </row>
    <row r="3" spans="1:13" ht="17" thickBot="1" x14ac:dyDescent="0.25">
      <c r="A3" s="18"/>
      <c r="B3" s="25"/>
      <c r="C3" s="25"/>
      <c r="D3" s="25"/>
      <c r="E3" s="31"/>
      <c r="F3" s="19"/>
      <c r="G3" s="19"/>
      <c r="H3" s="19"/>
      <c r="I3" s="20"/>
      <c r="J3" s="20"/>
      <c r="K3" s="73" t="s">
        <v>19</v>
      </c>
      <c r="L3" s="3" t="s">
        <v>18</v>
      </c>
      <c r="M3" s="3" t="s">
        <v>10</v>
      </c>
    </row>
    <row r="4" spans="1:13" ht="19" thickTop="1" x14ac:dyDescent="0.2">
      <c r="A4" s="12"/>
      <c r="B4" s="66"/>
      <c r="C4" s="20"/>
      <c r="D4" s="76">
        <f>+SUMIF(Foglio2!$D:$D,"R",Foglio2!$C:$C)*sr</f>
        <v>0</v>
      </c>
      <c r="E4" s="17"/>
      <c r="F4" s="17"/>
      <c r="G4" s="17"/>
      <c r="H4" s="17"/>
      <c r="I4" s="17"/>
      <c r="J4" s="17"/>
      <c r="K4" s="72">
        <v>1</v>
      </c>
      <c r="L4" s="3" t="s">
        <v>0</v>
      </c>
      <c r="M4" s="3">
        <f>+D7</f>
        <v>0</v>
      </c>
    </row>
    <row r="5" spans="1:13" ht="18" x14ac:dyDescent="0.2">
      <c r="A5" s="12"/>
      <c r="B5" s="66"/>
      <c r="C5" s="27"/>
      <c r="D5" s="17"/>
      <c r="E5" s="17"/>
      <c r="F5" s="17"/>
      <c r="G5" s="17"/>
      <c r="H5" s="17"/>
      <c r="I5" s="17"/>
      <c r="J5" s="17"/>
      <c r="K5" s="72"/>
      <c r="L5" s="3"/>
      <c r="M5" s="89"/>
    </row>
    <row r="6" spans="1:13" s="4" customFormat="1" ht="16" x14ac:dyDescent="0.2">
      <c r="A6" s="13"/>
      <c r="B6" s="66"/>
      <c r="C6" s="27"/>
      <c r="D6" s="17"/>
      <c r="E6" s="17"/>
      <c r="F6" s="17"/>
      <c r="G6" s="17"/>
      <c r="H6" s="17"/>
      <c r="I6" s="17"/>
      <c r="J6" s="17"/>
      <c r="K6" s="72"/>
      <c r="L6" s="5"/>
      <c r="M6" s="90"/>
    </row>
    <row r="7" spans="1:13" ht="18" customHeight="1" x14ac:dyDescent="0.2">
      <c r="A7" s="14"/>
      <c r="B7" s="15"/>
      <c r="C7" s="28">
        <f>+B4</f>
        <v>0</v>
      </c>
      <c r="D7" s="17">
        <f>+C7</f>
        <v>0</v>
      </c>
      <c r="E7" s="17"/>
      <c r="F7" s="17"/>
      <c r="G7" s="17"/>
      <c r="H7" s="17"/>
      <c r="I7" s="17"/>
      <c r="J7" s="17"/>
      <c r="K7" s="72">
        <v>2</v>
      </c>
      <c r="L7" s="3" t="s">
        <v>5</v>
      </c>
      <c r="M7" s="89"/>
    </row>
    <row r="8" spans="1:13" ht="9" customHeight="1" thickBot="1" x14ac:dyDescent="0.25">
      <c r="A8" s="33"/>
      <c r="B8" s="69"/>
      <c r="C8" s="26"/>
      <c r="D8" s="17"/>
      <c r="E8" s="17"/>
      <c r="F8" s="17"/>
      <c r="G8" s="17"/>
      <c r="H8" s="17"/>
      <c r="I8" s="17"/>
      <c r="J8" s="17"/>
      <c r="K8" s="17"/>
    </row>
    <row r="9" spans="1:13" ht="19" thickTop="1" x14ac:dyDescent="0.2">
      <c r="A9" s="58"/>
      <c r="B9" s="70"/>
      <c r="C9" s="70"/>
      <c r="D9" s="77">
        <f>SUMIF(Foglio2!$D:$D,"V",Foglio2!$C:$C)*sc</f>
        <v>0</v>
      </c>
      <c r="E9" s="15"/>
      <c r="F9" s="19"/>
      <c r="G9" s="19"/>
      <c r="H9" s="19"/>
      <c r="I9" s="20"/>
      <c r="J9" s="20"/>
      <c r="K9" s="20"/>
    </row>
    <row r="10" spans="1:13" ht="16" x14ac:dyDescent="0.2">
      <c r="A10" s="15"/>
      <c r="B10" s="18"/>
      <c r="C10" s="15"/>
      <c r="D10" s="15"/>
      <c r="E10" s="15"/>
      <c r="F10" s="19"/>
      <c r="G10" s="19"/>
      <c r="H10" s="19"/>
      <c r="I10" s="20"/>
      <c r="J10" s="20"/>
      <c r="K10" s="20"/>
    </row>
    <row r="11" spans="1:13" ht="18" x14ac:dyDescent="0.2">
      <c r="A11" s="14"/>
      <c r="B11" s="29"/>
      <c r="C11" s="28"/>
      <c r="D11" s="15"/>
      <c r="E11" s="15"/>
      <c r="F11" s="19"/>
      <c r="G11" s="19"/>
      <c r="H11" s="19"/>
      <c r="I11" s="20"/>
      <c r="J11" s="20"/>
      <c r="K11" s="20"/>
    </row>
    <row r="12" spans="1:13" s="4" customFormat="1" ht="9" customHeight="1" thickBot="1" x14ac:dyDescent="0.25">
      <c r="A12" s="88"/>
      <c r="B12" s="69"/>
      <c r="C12" s="66"/>
      <c r="D12" s="66"/>
      <c r="E12" s="16"/>
      <c r="F12" s="19"/>
      <c r="G12" s="19"/>
      <c r="H12" s="19"/>
      <c r="I12" s="20"/>
      <c r="J12" s="20"/>
      <c r="K12" s="20"/>
    </row>
    <row r="13" spans="1:13" s="4" customFormat="1" ht="19" thickTop="1" x14ac:dyDescent="0.2">
      <c r="A13" s="30"/>
      <c r="B13" s="71"/>
      <c r="C13" s="71"/>
      <c r="D13" s="84">
        <f>SUMIF(Foglio2!$D:$D,"F",Foglio2!$C:$C)*sc</f>
        <v>0</v>
      </c>
      <c r="E13" s="15"/>
      <c r="F13" s="19"/>
      <c r="G13" s="19"/>
      <c r="H13" s="19"/>
      <c r="I13" s="20"/>
      <c r="J13" s="20"/>
      <c r="K13" s="20"/>
    </row>
    <row r="14" spans="1:13" s="4" customFormat="1" ht="18" x14ac:dyDescent="0.2">
      <c r="A14" s="30"/>
      <c r="B14" s="71"/>
      <c r="C14" s="30"/>
      <c r="D14" s="85"/>
      <c r="E14" s="15"/>
      <c r="F14" s="19"/>
      <c r="G14" s="19"/>
      <c r="H14" s="19"/>
      <c r="I14" s="20"/>
      <c r="J14" s="20"/>
      <c r="K14" s="20"/>
    </row>
    <row r="15" spans="1:13" s="4" customFormat="1" ht="20.25" customHeight="1" thickBot="1" x14ac:dyDescent="0.25">
      <c r="A15" s="30"/>
      <c r="B15" s="71"/>
      <c r="C15" s="30"/>
      <c r="D15" s="30"/>
      <c r="E15" s="120" t="e">
        <f>+IF(B32&gt;0,"Il fatturato può scendere del "&amp;TEXT(ABS(D16/B26-1),"0,00%") &amp;" ("&amp;TEXT(D4-D16,"0.000")&amp;")"&amp;" mantenendo il punto di pareggio","Il fatturato deve aumentare del "&amp;TEXT(ABS(D16/B26-1),"0,00%")&amp;" ("&amp;TEXT(D16-D4,"0.000")&amp;")"&amp;" per ottenere il pareggio")</f>
        <v>#DIV/0!</v>
      </c>
      <c r="F15" s="120"/>
      <c r="G15" s="120"/>
      <c r="H15" s="120"/>
      <c r="I15" s="120"/>
      <c r="J15" s="20"/>
      <c r="K15" s="20"/>
    </row>
    <row r="16" spans="1:13" s="4" customFormat="1" ht="26" customHeight="1" thickTop="1" thickBot="1" x14ac:dyDescent="0.25">
      <c r="A16" s="30"/>
      <c r="B16" s="71"/>
      <c r="C16" s="30"/>
      <c r="D16" s="87">
        <f>+IF(B28=0,0,B29/(B28))</f>
        <v>0</v>
      </c>
      <c r="E16" s="120"/>
      <c r="F16" s="120"/>
      <c r="G16" s="120"/>
      <c r="H16" s="120"/>
      <c r="I16" s="120"/>
      <c r="J16" s="20"/>
      <c r="K16" s="20"/>
    </row>
    <row r="17" spans="1:20" s="4" customFormat="1" ht="19" thickTop="1" x14ac:dyDescent="0.2">
      <c r="A17" s="30"/>
      <c r="B17" s="71"/>
      <c r="C17" s="30"/>
      <c r="D17" s="30"/>
      <c r="E17" s="120"/>
      <c r="F17" s="120"/>
      <c r="G17" s="120"/>
      <c r="H17" s="120"/>
      <c r="I17" s="120"/>
      <c r="J17" s="20"/>
      <c r="K17" s="20"/>
    </row>
    <row r="18" spans="1:20" s="4" customFormat="1" ht="18" x14ac:dyDescent="0.2">
      <c r="A18" s="30"/>
      <c r="B18" s="30"/>
      <c r="C18" s="30"/>
      <c r="D18" s="30"/>
      <c r="E18" s="30"/>
      <c r="F18" s="30"/>
      <c r="G18" s="30"/>
      <c r="H18" s="19"/>
      <c r="I18" s="20"/>
      <c r="J18" s="86"/>
      <c r="K18" s="20"/>
    </row>
    <row r="19" spans="1:20" ht="16" x14ac:dyDescent="0.2">
      <c r="A19" s="25"/>
      <c r="B19" s="19"/>
      <c r="C19" s="20"/>
      <c r="D19" s="15"/>
      <c r="E19" s="15"/>
      <c r="F19" s="19"/>
      <c r="G19" s="19"/>
      <c r="H19" s="19"/>
      <c r="I19" s="20"/>
      <c r="J19" s="20"/>
      <c r="K19" s="20"/>
    </row>
    <row r="20" spans="1:20" x14ac:dyDescent="0.15">
      <c r="A20" s="19"/>
      <c r="B20" s="19"/>
      <c r="C20" s="19"/>
      <c r="D20" s="19"/>
      <c r="E20" s="19"/>
      <c r="F20" s="19"/>
      <c r="G20" s="19"/>
      <c r="H20" s="19"/>
      <c r="I20" s="20"/>
      <c r="J20" s="20"/>
      <c r="K20" s="20"/>
    </row>
    <row r="21" spans="1:20" ht="30" x14ac:dyDescent="0.3">
      <c r="A21" s="20"/>
      <c r="B21" s="24"/>
      <c r="C21" s="21"/>
      <c r="D21" s="21"/>
      <c r="E21" s="21"/>
      <c r="F21" s="20"/>
      <c r="G21" s="20"/>
      <c r="H21" s="22"/>
      <c r="I21" s="23"/>
      <c r="J21" s="23"/>
      <c r="K21" s="23"/>
      <c r="L21" s="6"/>
      <c r="M21" s="6"/>
      <c r="N21" s="7"/>
    </row>
    <row r="22" spans="1:20" x14ac:dyDescent="0.15">
      <c r="A22" s="34"/>
      <c r="B22" s="35"/>
      <c r="C22" s="35"/>
      <c r="D22" s="35"/>
      <c r="E22" s="35"/>
      <c r="F22" s="36"/>
      <c r="G22" s="36"/>
      <c r="H22" s="37"/>
      <c r="I22" s="38"/>
      <c r="J22" s="38"/>
      <c r="K22" s="38"/>
      <c r="L22" s="6"/>
      <c r="M22" s="6"/>
      <c r="N22" s="7"/>
    </row>
    <row r="23" spans="1:20" ht="30" customHeight="1" x14ac:dyDescent="0.4">
      <c r="A23" s="32"/>
      <c r="B23" s="32"/>
      <c r="C23" s="83" t="s">
        <v>27</v>
      </c>
      <c r="D23" s="64">
        <v>0</v>
      </c>
      <c r="E23" s="65" t="s">
        <v>20</v>
      </c>
      <c r="F23" s="32"/>
      <c r="G23" s="36"/>
      <c r="H23" s="37"/>
      <c r="I23" s="38"/>
      <c r="J23" s="38"/>
      <c r="K23" s="38"/>
      <c r="L23" s="6"/>
      <c r="M23" s="6"/>
      <c r="N23" s="7"/>
    </row>
    <row r="24" spans="1:20" ht="38" x14ac:dyDescent="0.4">
      <c r="A24" s="32"/>
      <c r="B24" s="32"/>
      <c r="C24" s="67"/>
      <c r="D24" s="68"/>
      <c r="E24" s="39"/>
      <c r="F24" s="32"/>
      <c r="G24" s="36"/>
      <c r="H24" s="37"/>
      <c r="I24" s="38"/>
      <c r="J24" s="38"/>
      <c r="K24" s="38"/>
      <c r="L24" s="6"/>
      <c r="M24" s="6"/>
      <c r="N24" s="7"/>
    </row>
    <row r="25" spans="1:20" ht="22.25" customHeight="1" x14ac:dyDescent="0.2">
      <c r="A25" s="40"/>
      <c r="B25" s="74" t="s">
        <v>13</v>
      </c>
      <c r="C25" s="75" t="s">
        <v>14</v>
      </c>
      <c r="D25" s="38"/>
      <c r="E25" s="38"/>
      <c r="F25" s="38"/>
      <c r="G25" s="38"/>
      <c r="H25" s="38"/>
      <c r="I25" s="38"/>
      <c r="J25" s="38"/>
      <c r="K25" s="38"/>
      <c r="L25" s="6"/>
      <c r="M25" s="6"/>
      <c r="N25" s="8"/>
      <c r="O25" s="9" t="s">
        <v>0</v>
      </c>
      <c r="P25" s="9" t="s">
        <v>1</v>
      </c>
      <c r="Q25" s="9" t="s">
        <v>2</v>
      </c>
      <c r="R25" s="9" t="s">
        <v>21</v>
      </c>
      <c r="S25" s="9" t="s">
        <v>22</v>
      </c>
    </row>
    <row r="26" spans="1:20" ht="18" x14ac:dyDescent="0.2">
      <c r="A26" s="41" t="s">
        <v>0</v>
      </c>
      <c r="B26" s="42">
        <f>+D4</f>
        <v>0</v>
      </c>
      <c r="C26" s="42">
        <f>+B26*(1+v)</f>
        <v>0</v>
      </c>
      <c r="D26" s="38"/>
      <c r="E26" s="38"/>
      <c r="F26" s="38"/>
      <c r="G26" s="38"/>
      <c r="H26" s="38"/>
      <c r="I26" s="38"/>
      <c r="J26" s="38"/>
      <c r="K26" s="38"/>
      <c r="L26" s="6"/>
      <c r="M26" s="6"/>
      <c r="N26" s="6" t="s">
        <v>3</v>
      </c>
      <c r="O26" s="10">
        <v>0</v>
      </c>
      <c r="P26" s="10">
        <v>0</v>
      </c>
      <c r="Q26" s="10">
        <f>+B29</f>
        <v>0</v>
      </c>
      <c r="S26" s="11">
        <f>+Q26+R26</f>
        <v>0</v>
      </c>
      <c r="T26" s="11">
        <f>+O26</f>
        <v>0</v>
      </c>
    </row>
    <row r="27" spans="1:20" ht="18" x14ac:dyDescent="0.2">
      <c r="A27" s="41" t="s">
        <v>5</v>
      </c>
      <c r="B27" s="42">
        <f>+D9</f>
        <v>0</v>
      </c>
      <c r="C27" s="42">
        <f>+(1-C28)*C26</f>
        <v>0</v>
      </c>
      <c r="D27" s="38"/>
      <c r="E27" s="38"/>
      <c r="F27" s="38"/>
      <c r="G27" s="38"/>
      <c r="H27" s="38"/>
      <c r="I27" s="38"/>
      <c r="J27" s="38"/>
      <c r="K27" s="38"/>
      <c r="L27" s="6"/>
      <c r="M27" s="6"/>
      <c r="N27" s="6" t="s">
        <v>6</v>
      </c>
      <c r="O27" s="10">
        <f>+MIN(R_1,bep)</f>
        <v>0</v>
      </c>
      <c r="P27" s="10">
        <f>+O27*$B$28</f>
        <v>0</v>
      </c>
      <c r="Q27" s="10">
        <f>+Q28</f>
        <v>0</v>
      </c>
      <c r="R27" s="11">
        <f t="shared" ref="R27:R33" si="0">+O27-P27</f>
        <v>0</v>
      </c>
      <c r="S27" s="11">
        <f t="shared" ref="S27:S33" si="1">+Q27+R27</f>
        <v>0</v>
      </c>
      <c r="T27" s="11">
        <f t="shared" ref="T27:T33" si="2">+O27</f>
        <v>0</v>
      </c>
    </row>
    <row r="28" spans="1:20" ht="18" x14ac:dyDescent="0.2">
      <c r="A28" s="79" t="s">
        <v>25</v>
      </c>
      <c r="B28" s="80">
        <f>+IFERROR((D4-D9)/D4,0)</f>
        <v>0</v>
      </c>
      <c r="C28" s="80">
        <f>+B28</f>
        <v>0</v>
      </c>
      <c r="D28" s="38"/>
      <c r="E28" s="38"/>
      <c r="F28" s="38"/>
      <c r="G28" s="38"/>
      <c r="H28" s="38"/>
      <c r="I28" s="38"/>
      <c r="J28" s="38"/>
      <c r="K28" s="38"/>
      <c r="L28" s="6"/>
      <c r="M28" s="6"/>
      <c r="N28" s="6" t="s">
        <v>4</v>
      </c>
      <c r="O28" s="10">
        <f>+MAX(R_1,bep)</f>
        <v>0</v>
      </c>
      <c r="P28" s="10">
        <f>+O28*$B$28</f>
        <v>0</v>
      </c>
      <c r="Q28" s="10">
        <f>+Q26</f>
        <v>0</v>
      </c>
      <c r="R28" s="11">
        <f>+O28-P28</f>
        <v>0</v>
      </c>
      <c r="S28" s="11">
        <f>+Q28+R28</f>
        <v>0</v>
      </c>
      <c r="T28" s="11">
        <f>+O28</f>
        <v>0</v>
      </c>
    </row>
    <row r="29" spans="1:20" ht="18" x14ac:dyDescent="0.2">
      <c r="A29" s="43" t="s">
        <v>2</v>
      </c>
      <c r="B29" s="42">
        <f>+D13</f>
        <v>0</v>
      </c>
      <c r="C29" s="42">
        <f>+B29</f>
        <v>0</v>
      </c>
      <c r="D29" s="38"/>
      <c r="E29" s="38"/>
      <c r="F29" s="38"/>
      <c r="G29" s="38"/>
      <c r="H29" s="38"/>
      <c r="I29" s="38"/>
      <c r="J29" s="38"/>
      <c r="K29" s="38"/>
      <c r="L29" s="6"/>
      <c r="M29" s="6"/>
      <c r="N29" s="6" t="s">
        <v>7</v>
      </c>
      <c r="O29" s="10">
        <f>+O28*1.5</f>
        <v>0</v>
      </c>
      <c r="P29" s="10">
        <f>+O29*$B$28</f>
        <v>0</v>
      </c>
      <c r="Q29" s="10">
        <f>+Q28</f>
        <v>0</v>
      </c>
      <c r="R29" s="11">
        <f t="shared" si="0"/>
        <v>0</v>
      </c>
      <c r="S29" s="11">
        <f t="shared" si="1"/>
        <v>0</v>
      </c>
      <c r="T29" s="11">
        <f t="shared" si="2"/>
        <v>0</v>
      </c>
    </row>
    <row r="30" spans="1:20" ht="18" x14ac:dyDescent="0.2">
      <c r="A30" s="78" t="s">
        <v>24</v>
      </c>
      <c r="B30" s="82" t="e">
        <f>+B29/B26</f>
        <v>#DIV/0!</v>
      </c>
      <c r="C30" s="82" t="e">
        <f>+C29/C26</f>
        <v>#DIV/0!</v>
      </c>
      <c r="D30" s="38"/>
      <c r="E30" s="38"/>
      <c r="F30" s="38"/>
      <c r="G30" s="38"/>
      <c r="H30" s="38"/>
      <c r="I30" s="38"/>
      <c r="J30" s="38"/>
      <c r="K30" s="38"/>
      <c r="L30" s="6"/>
      <c r="M30" s="6"/>
      <c r="N30" s="6" t="s">
        <v>3</v>
      </c>
      <c r="O30" s="10">
        <v>0</v>
      </c>
      <c r="P30" s="10">
        <f>+O30*$B$101</f>
        <v>0</v>
      </c>
      <c r="Q30" s="10">
        <f>+C29</f>
        <v>0</v>
      </c>
      <c r="R30" s="11">
        <f t="shared" si="0"/>
        <v>0</v>
      </c>
      <c r="S30" s="11">
        <f t="shared" si="1"/>
        <v>0</v>
      </c>
      <c r="T30" s="11">
        <f t="shared" si="2"/>
        <v>0</v>
      </c>
    </row>
    <row r="31" spans="1:20" ht="25.25" customHeight="1" x14ac:dyDescent="0.2">
      <c r="A31" s="44"/>
      <c r="B31" s="45"/>
      <c r="C31" s="45"/>
      <c r="D31" s="38"/>
      <c r="E31" s="38"/>
      <c r="F31" s="38"/>
      <c r="G31" s="38"/>
      <c r="H31" s="38"/>
      <c r="I31" s="38"/>
      <c r="J31" s="38"/>
      <c r="K31" s="38"/>
      <c r="L31" s="6"/>
      <c r="M31" s="6"/>
      <c r="N31" s="6" t="s">
        <v>4</v>
      </c>
      <c r="O31" s="10">
        <f>+MIN(C26,bep)</f>
        <v>0</v>
      </c>
      <c r="P31" s="10">
        <f>+O31*$C$28</f>
        <v>0</v>
      </c>
      <c r="Q31" s="10">
        <f>+Q30</f>
        <v>0</v>
      </c>
      <c r="R31" s="11">
        <f t="shared" si="0"/>
        <v>0</v>
      </c>
      <c r="S31" s="11">
        <f t="shared" si="1"/>
        <v>0</v>
      </c>
      <c r="T31" s="11">
        <f t="shared" si="2"/>
        <v>0</v>
      </c>
    </row>
    <row r="32" spans="1:20" ht="18" customHeight="1" x14ac:dyDescent="0.2">
      <c r="A32" s="46" t="s">
        <v>23</v>
      </c>
      <c r="B32" s="81">
        <f>+B26-B27-B29</f>
        <v>0</v>
      </c>
      <c r="C32" s="81">
        <f>+C26-C27-C29</f>
        <v>0</v>
      </c>
      <c r="D32" s="38"/>
      <c r="E32" s="38"/>
      <c r="F32" s="38"/>
      <c r="G32" s="38"/>
      <c r="H32" s="38"/>
      <c r="I32" s="38"/>
      <c r="J32" s="38"/>
      <c r="K32" s="38"/>
      <c r="L32" s="6"/>
      <c r="M32" s="6"/>
      <c r="N32" s="6" t="s">
        <v>9</v>
      </c>
      <c r="O32" s="10">
        <f>+MAX(C26,bep)</f>
        <v>0</v>
      </c>
      <c r="P32" s="10">
        <f>+O32*$C$28</f>
        <v>0</v>
      </c>
      <c r="Q32" s="10">
        <f>+Q31</f>
        <v>0</v>
      </c>
      <c r="R32" s="11">
        <f t="shared" si="0"/>
        <v>0</v>
      </c>
      <c r="S32" s="11">
        <f t="shared" si="1"/>
        <v>0</v>
      </c>
      <c r="T32" s="11">
        <f t="shared" si="2"/>
        <v>0</v>
      </c>
    </row>
    <row r="33" spans="1:25" ht="24" hidden="1" customHeight="1" x14ac:dyDescent="0.15">
      <c r="A33" s="47" t="s">
        <v>12</v>
      </c>
      <c r="B33" s="115" t="str">
        <f>IF(B32-D7&gt;0,"Occorre fatturare almeno "&amp;TEXT(B32-D7,"0.000")&amp;" in più.","Qualora il fatturato scendesse più di "&amp;TEXT(B32-D7,"0.000")&amp;" l'azienda sarebbe in perdita")</f>
        <v>Qualora il fatturato scendesse più di 0.000 l'azienda sarebbe in perdita</v>
      </c>
      <c r="C33" s="116"/>
      <c r="D33" s="117"/>
      <c r="E33" s="48"/>
      <c r="F33" s="118" t="str">
        <f>IF(C32-C26&gt;0,"Occorrerebbe fatturare almeno "&amp;TEXT(C32-C26,"0.000")&amp;" in più.","Qualora il fatturato scendesse più di "&amp;TEXT(ABS(C32-C26),"0.000")&amp;" l'azienda sarebbe in perdita")</f>
        <v>Qualora il fatturato scendesse più di 0.000 l'azienda sarebbe in perdita</v>
      </c>
      <c r="G33" s="119"/>
      <c r="H33" s="117"/>
      <c r="I33" s="38"/>
      <c r="J33" s="38"/>
      <c r="K33" s="38"/>
      <c r="L33" s="6"/>
      <c r="M33" s="6"/>
      <c r="N33" s="6" t="s">
        <v>7</v>
      </c>
      <c r="O33" s="10">
        <f>+O29</f>
        <v>0</v>
      </c>
      <c r="P33" s="10">
        <f>+O33*$C$28</f>
        <v>0</v>
      </c>
      <c r="Q33" s="10">
        <f>+Q31</f>
        <v>0</v>
      </c>
      <c r="R33" s="11">
        <f t="shared" si="0"/>
        <v>0</v>
      </c>
      <c r="S33" s="11">
        <f t="shared" si="1"/>
        <v>0</v>
      </c>
      <c r="T33" s="11">
        <f t="shared" si="2"/>
        <v>0</v>
      </c>
    </row>
    <row r="34" spans="1:25" ht="16" hidden="1" x14ac:dyDescent="0.2">
      <c r="A34" s="49" t="s">
        <v>11</v>
      </c>
      <c r="B34" s="118" t="e">
        <f>IF(B32-D7&gt;0,"Occorre fatturare almeno "&amp;TEXT(B32/D7-1,"0,00%")&amp;" in più.","Qualora il fatturato scendesse più del "&amp;TEXT(B32/D7-1,"0,00%")&amp;" l'azienda sarebbe in perdita")</f>
        <v>#DIV/0!</v>
      </c>
      <c r="C34" s="119"/>
      <c r="D34" s="117"/>
      <c r="E34" s="50"/>
      <c r="F34" s="51"/>
      <c r="G34" s="52"/>
      <c r="H34" s="52"/>
      <c r="I34" s="38"/>
      <c r="J34" s="38"/>
      <c r="K34" s="38"/>
      <c r="L34" s="6"/>
      <c r="M34" s="6"/>
      <c r="N34" s="7"/>
    </row>
    <row r="35" spans="1:25" hidden="1" x14ac:dyDescent="0.15">
      <c r="A35" s="53"/>
      <c r="B35" s="53"/>
      <c r="C35" s="53"/>
      <c r="D35" s="53"/>
      <c r="E35" s="53"/>
      <c r="F35" s="54"/>
      <c r="G35" s="54"/>
      <c r="H35" s="54"/>
      <c r="I35" s="38"/>
      <c r="J35" s="38"/>
      <c r="K35" s="38"/>
      <c r="L35" s="6"/>
      <c r="M35" s="6"/>
      <c r="N35" s="7"/>
    </row>
    <row r="36" spans="1:25" hidden="1" x14ac:dyDescent="0.15">
      <c r="A36" s="55">
        <f>(+C23&amp;D23)*1/100</f>
        <v>0</v>
      </c>
      <c r="B36" s="53"/>
      <c r="C36" s="53"/>
      <c r="D36" s="53"/>
      <c r="E36" s="53"/>
      <c r="F36" s="54"/>
      <c r="G36" s="54"/>
      <c r="H36" s="54"/>
      <c r="I36" s="38"/>
      <c r="J36" s="38"/>
      <c r="K36" s="38"/>
      <c r="L36" s="6"/>
      <c r="M36" s="6"/>
      <c r="N36" s="7"/>
      <c r="R36" s="7"/>
      <c r="S36" s="7"/>
      <c r="T36" s="7"/>
      <c r="U36" s="7"/>
      <c r="V36" s="7"/>
      <c r="W36" s="7"/>
      <c r="X36" s="7"/>
      <c r="Y36" s="7"/>
    </row>
    <row r="37" spans="1:25" hidden="1" x14ac:dyDescent="0.15">
      <c r="A37" s="53"/>
      <c r="B37" s="53"/>
      <c r="C37" s="53"/>
      <c r="D37" s="53"/>
      <c r="E37" s="53"/>
      <c r="F37" s="54"/>
      <c r="G37" s="54"/>
      <c r="H37" s="54"/>
      <c r="I37" s="38"/>
      <c r="J37" s="38"/>
      <c r="K37" s="38"/>
      <c r="L37" s="6"/>
      <c r="M37" s="6"/>
      <c r="N37" s="7"/>
      <c r="R37" s="7"/>
      <c r="S37" s="7"/>
      <c r="T37" s="7"/>
      <c r="U37" s="7"/>
      <c r="V37" s="7"/>
      <c r="W37" s="7"/>
      <c r="X37" s="7"/>
      <c r="Y37" s="7"/>
    </row>
    <row r="38" spans="1:25" hidden="1" x14ac:dyDescent="0.15">
      <c r="A38" s="56" t="s">
        <v>15</v>
      </c>
      <c r="B38" s="53"/>
      <c r="C38" s="53"/>
      <c r="D38" s="53"/>
      <c r="E38" s="53"/>
      <c r="F38" s="54"/>
      <c r="G38" s="54"/>
      <c r="H38" s="54"/>
      <c r="I38" s="38"/>
      <c r="J38" s="38"/>
      <c r="K38" s="38"/>
      <c r="L38" s="6"/>
      <c r="M38" s="6"/>
      <c r="N38" s="7"/>
      <c r="R38" s="7"/>
      <c r="S38" s="7"/>
      <c r="T38" s="7"/>
      <c r="U38" s="7"/>
      <c r="V38" s="7"/>
      <c r="W38" s="7"/>
      <c r="X38" s="7"/>
      <c r="Y38" s="7"/>
    </row>
    <row r="39" spans="1:25" hidden="1" x14ac:dyDescent="0.15">
      <c r="A39" s="56" t="s">
        <v>8</v>
      </c>
      <c r="B39" s="53"/>
      <c r="C39" s="53"/>
      <c r="D39" s="53"/>
      <c r="E39" s="53"/>
      <c r="F39" s="54"/>
      <c r="G39" s="54"/>
      <c r="H39" s="54"/>
      <c r="I39" s="38"/>
      <c r="J39" s="38"/>
      <c r="K39" s="38"/>
      <c r="L39" s="6"/>
      <c r="M39" s="6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idden="1" x14ac:dyDescent="0.15">
      <c r="A40" s="56" t="s">
        <v>16</v>
      </c>
      <c r="B40" s="53"/>
      <c r="C40" s="53"/>
      <c r="D40" s="53"/>
      <c r="E40" s="53"/>
      <c r="F40" s="54"/>
      <c r="G40" s="54"/>
      <c r="H40" s="54"/>
      <c r="I40" s="32"/>
      <c r="J40" s="32"/>
      <c r="K40" s="32"/>
    </row>
    <row r="41" spans="1:25" hidden="1" x14ac:dyDescent="0.15">
      <c r="A41" s="56" t="s">
        <v>17</v>
      </c>
      <c r="B41" s="57"/>
      <c r="C41" s="57"/>
      <c r="D41" s="57"/>
      <c r="E41" s="57"/>
      <c r="F41" s="57"/>
      <c r="G41" s="57"/>
      <c r="H41" s="57"/>
      <c r="I41" s="32"/>
      <c r="J41" s="32"/>
      <c r="K41" s="32"/>
    </row>
    <row r="42" spans="1:25" hidden="1" x14ac:dyDescent="0.1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</row>
    <row r="43" spans="1:25" x14ac:dyDescent="0.1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25" x14ac:dyDescent="0.1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25" x14ac:dyDescent="0.15">
      <c r="A45" s="113" t="s">
        <v>26</v>
      </c>
      <c r="B45" s="114"/>
      <c r="C45" s="114"/>
      <c r="D45" s="32"/>
      <c r="E45" s="32"/>
      <c r="F45" s="32"/>
      <c r="G45" s="32"/>
      <c r="H45" s="32"/>
      <c r="I45" s="32"/>
      <c r="J45" s="32"/>
      <c r="K45" s="32"/>
    </row>
    <row r="46" spans="1:25" x14ac:dyDescent="0.15">
      <c r="A46" s="114"/>
      <c r="B46" s="114"/>
      <c r="C46" s="114"/>
      <c r="D46" s="32"/>
      <c r="E46" s="32"/>
      <c r="F46" s="32"/>
      <c r="G46" s="32"/>
      <c r="H46" s="32"/>
      <c r="I46" s="32"/>
      <c r="J46" s="32"/>
      <c r="K46" s="32"/>
    </row>
    <row r="47" spans="1:25" x14ac:dyDescent="0.15">
      <c r="A47" s="114"/>
      <c r="B47" s="114"/>
      <c r="C47" s="114"/>
      <c r="D47" s="32"/>
      <c r="E47" s="32"/>
      <c r="F47" s="32"/>
      <c r="G47" s="32"/>
      <c r="H47" s="32"/>
      <c r="I47" s="32"/>
      <c r="J47" s="32"/>
      <c r="K47" s="32"/>
    </row>
    <row r="48" spans="1:25" x14ac:dyDescent="0.15">
      <c r="A48" s="114"/>
      <c r="B48" s="114"/>
      <c r="C48" s="114"/>
      <c r="D48" s="32"/>
      <c r="E48" s="32"/>
      <c r="F48" s="32"/>
      <c r="G48" s="32"/>
      <c r="H48" s="32"/>
      <c r="I48" s="32"/>
      <c r="J48" s="32"/>
      <c r="K48" s="32"/>
    </row>
    <row r="49" spans="1:11" x14ac:dyDescent="0.15">
      <c r="A49" s="114"/>
      <c r="B49" s="114"/>
      <c r="C49" s="114"/>
      <c r="D49" s="32"/>
      <c r="E49" s="32"/>
      <c r="F49" s="32"/>
      <c r="G49" s="32"/>
      <c r="H49" s="32"/>
      <c r="I49" s="32"/>
      <c r="J49" s="32"/>
      <c r="K49" s="32"/>
    </row>
    <row r="50" spans="1:11" x14ac:dyDescent="0.15">
      <c r="A50" s="114"/>
      <c r="B50" s="114"/>
      <c r="C50" s="114"/>
      <c r="D50" s="32"/>
      <c r="E50" s="32"/>
      <c r="F50" s="32"/>
      <c r="G50" s="32"/>
      <c r="H50" s="32"/>
      <c r="I50" s="32"/>
      <c r="J50" s="32"/>
      <c r="K50" s="32"/>
    </row>
    <row r="51" spans="1:11" x14ac:dyDescent="0.15">
      <c r="A51" s="114"/>
      <c r="B51" s="114"/>
      <c r="C51" s="114"/>
      <c r="D51" s="32"/>
      <c r="E51" s="32"/>
      <c r="F51" s="32"/>
      <c r="G51" s="32"/>
      <c r="H51" s="32"/>
      <c r="I51" s="32"/>
      <c r="J51" s="32"/>
      <c r="K51" s="32"/>
    </row>
    <row r="52" spans="1:11" x14ac:dyDescent="0.15">
      <c r="A52" s="114"/>
      <c r="B52" s="114"/>
      <c r="C52" s="114"/>
      <c r="D52" s="32"/>
      <c r="E52" s="32"/>
      <c r="F52" s="32"/>
      <c r="G52" s="32"/>
      <c r="H52" s="32"/>
      <c r="I52" s="32"/>
      <c r="J52" s="32"/>
      <c r="K52" s="32"/>
    </row>
    <row r="53" spans="1:11" x14ac:dyDescent="0.1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</row>
    <row r="54" spans="1:11" x14ac:dyDescent="0.1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</row>
    <row r="55" spans="1:11" x14ac:dyDescent="0.1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</row>
    <row r="56" spans="1:11" x14ac:dyDescent="0.1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</row>
    <row r="57" spans="1:11" x14ac:dyDescent="0.1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1:11" x14ac:dyDescent="0.1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</row>
    <row r="59" spans="1:11" x14ac:dyDescent="0.1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</row>
    <row r="60" spans="1:11" ht="67.25" customHeight="1" x14ac:dyDescent="0.1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</row>
    <row r="61" spans="1:11" x14ac:dyDescent="0.15"/>
    <row r="62" spans="1:11" x14ac:dyDescent="0.15"/>
    <row r="63" spans="1:11" x14ac:dyDescent="0.15"/>
    <row r="64" spans="1:11" x14ac:dyDescent="0.15"/>
    <row r="65" x14ac:dyDescent="0.15"/>
    <row r="66" x14ac:dyDescent="0.15"/>
    <row r="67" x14ac:dyDescent="0.15"/>
    <row r="68" x14ac:dyDescent="0.15"/>
    <row r="69" x14ac:dyDescent="0.15"/>
    <row r="70" x14ac:dyDescent="0.15"/>
    <row r="71" x14ac:dyDescent="0.15"/>
    <row r="72" x14ac:dyDescent="0.15"/>
    <row r="73" x14ac:dyDescent="0.15"/>
    <row r="74" x14ac:dyDescent="0.15"/>
    <row r="75" x14ac:dyDescent="0.15"/>
    <row r="76" x14ac:dyDescent="0.15"/>
    <row r="77" x14ac:dyDescent="0.15"/>
    <row r="78" x14ac:dyDescent="0.15"/>
    <row r="79" x14ac:dyDescent="0.15"/>
    <row r="80" x14ac:dyDescent="0.15"/>
    <row r="81" x14ac:dyDescent="0.15"/>
    <row r="82" x14ac:dyDescent="0.15"/>
    <row r="83" x14ac:dyDescent="0.15"/>
    <row r="84" x14ac:dyDescent="0.15"/>
    <row r="85" x14ac:dyDescent="0.15"/>
    <row r="86" x14ac:dyDescent="0.15"/>
    <row r="87" x14ac:dyDescent="0.15"/>
    <row r="88" x14ac:dyDescent="0.15"/>
    <row r="89" x14ac:dyDescent="0.15"/>
    <row r="90" x14ac:dyDescent="0.15"/>
    <row r="91" x14ac:dyDescent="0.15"/>
    <row r="92" x14ac:dyDescent="0.15"/>
    <row r="93" x14ac:dyDescent="0.15"/>
    <row r="94" x14ac:dyDescent="0.15"/>
    <row r="95" x14ac:dyDescent="0.15"/>
    <row r="96" x14ac:dyDescent="0.15"/>
    <row r="97" x14ac:dyDescent="0.15"/>
    <row r="98" x14ac:dyDescent="0.15"/>
    <row r="99" x14ac:dyDescent="0.15"/>
    <row r="100" x14ac:dyDescent="0.15"/>
  </sheetData>
  <sheetProtection algorithmName="SHA-512" hashValue="JJpHzZTPmhXh2lP1/q9ClWCKqDTOFLuKW/v4m1ZSlNd3yfNdZo2j3Zd/hr0/umMoKUZUC3mxnWGww8+ehh0lOg==" saltValue="h3bJnNXhj0VMWUtkbeUm4g==" spinCount="100000" sheet="1" objects="1" scenarios="1" selectLockedCells="1"/>
  <mergeCells count="5">
    <mergeCell ref="A45:C52"/>
    <mergeCell ref="B33:D33"/>
    <mergeCell ref="B34:D34"/>
    <mergeCell ref="F33:H33"/>
    <mergeCell ref="E15:I17"/>
  </mergeCells>
  <conditionalFormatting sqref="C28">
    <cfRule type="cellIs" dxfId="60" priority="2" operator="lessThan">
      <formula>C$30</formula>
    </cfRule>
  </conditionalFormatting>
  <conditionalFormatting sqref="B28">
    <cfRule type="cellIs" dxfId="59" priority="1" operator="lessThan">
      <formula>B$30</formula>
    </cfRule>
  </conditionalFormatting>
  <dataValidations xWindow="804" yWindow="1544" count="3">
    <dataValidation type="list" allowBlank="1" showInputMessage="1" showErrorMessage="1" sqref="C23:C24" xr:uid="{00000000-0002-0000-0100-000000000000}">
      <formula1>"+,-"</formula1>
    </dataValidation>
    <dataValidation allowBlank="1" showInputMessage="1" showErrorMessage="1" prompt="Tutti gli altri costi, di natura variabile (cioè collegata al livello della produzione), che non abbiano trovato collocazione nelle altre voci di costo." sqref="A8" xr:uid="{00000000-0002-0000-0100-000001000000}"/>
    <dataValidation allowBlank="1" showInputMessage="1" showErrorMessage="1" prompt="Tutti gli altri costi di natura fissa (che cioè non sono collegati al livello del fatturato), che non abbiano trovato collocazione nelle altre voci di costo. " sqref="A12" xr:uid="{00000000-0002-0000-0100-000002000000}"/>
  </dataValidations>
  <pageMargins left="0.7" right="0.7" top="0.75" bottom="0.75" header="0.3" footer="0.3"/>
  <pageSetup paperSize="9" scale="55" orientation="landscape" r:id="rId1"/>
  <rowBreaks count="1" manualBreakCount="1">
    <brk id="21" max="16383" man="1"/>
  </rowBreaks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arra di scorrimento 1">
              <controlPr defaultSize="0" autoPict="0">
                <anchor moveWithCells="1">
                  <from>
                    <xdr:col>1</xdr:col>
                    <xdr:colOff>63500</xdr:colOff>
                    <xdr:row>21</xdr:row>
                    <xdr:rowOff>139700</xdr:rowOff>
                  </from>
                  <to>
                    <xdr:col>1</xdr:col>
                    <xdr:colOff>1092200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B2E99503D3AD4DA2231F0D240043DD" ma:contentTypeVersion="8" ma:contentTypeDescription="Creare un nuovo documento." ma:contentTypeScope="" ma:versionID="1e2ab6f8d92291acabb0757f373bbe24">
  <xsd:schema xmlns:xsd="http://www.w3.org/2001/XMLSchema" xmlns:xs="http://www.w3.org/2001/XMLSchema" xmlns:p="http://schemas.microsoft.com/office/2006/metadata/properties" xmlns:ns2="77a3f60d-3740-4b8f-aea2-18b203205ead" xmlns:ns3="6c014026-a0ef-45dc-9ca9-ac355db24e99" targetNamespace="http://schemas.microsoft.com/office/2006/metadata/properties" ma:root="true" ma:fieldsID="9c9f5b53890b93d43768e1bd9e2450f1" ns2:_="" ns3:_="">
    <xsd:import namespace="77a3f60d-3740-4b8f-aea2-18b203205ead"/>
    <xsd:import namespace="6c014026-a0ef-45dc-9ca9-ac355db24e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a3f60d-3740-4b8f-aea2-18b203205e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014026-a0ef-45dc-9ca9-ac355db24e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1B9BAA-26A8-496A-B14B-D9F15CD26762}">
  <ds:schemaRefs>
    <ds:schemaRef ds:uri="http://schemas.microsoft.com/office/infopath/2007/PartnerControls"/>
    <ds:schemaRef ds:uri="6c014026-a0ef-45dc-9ca9-ac355db24e99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7a3f60d-3740-4b8f-aea2-18b203205ea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7EDB1AD-78E7-472A-A606-E1972D31D8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a3f60d-3740-4b8f-aea2-18b203205ead"/>
    <ds:schemaRef ds:uri="6c014026-a0ef-45dc-9ca9-ac355db24e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3C173E-9018-46E9-8995-EE17C2942E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5</vt:i4>
      </vt:variant>
    </vt:vector>
  </HeadingPairs>
  <TitlesOfParts>
    <vt:vector size="7" baseType="lpstr">
      <vt:lpstr>Foglio2</vt:lpstr>
      <vt:lpstr>Foglio1</vt:lpstr>
      <vt:lpstr>Foglio1!Area_stampa</vt:lpstr>
      <vt:lpstr>bep</vt:lpstr>
      <vt:lpstr>R_1</vt:lpstr>
      <vt:lpstr>R_2</vt:lpstr>
      <vt:lpstr>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Mattavelli</dc:creator>
  <cp:lastModifiedBy>Paolo Martufi</cp:lastModifiedBy>
  <cp:lastPrinted>2018-03-28T08:45:39Z</cp:lastPrinted>
  <dcterms:created xsi:type="dcterms:W3CDTF">2018-02-14T14:06:50Z</dcterms:created>
  <dcterms:modified xsi:type="dcterms:W3CDTF">2019-12-31T09:21:19Z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0x01010049B2E99503D3AD4DA2231F0D240043DD</vt:lpwstr>
  </property>
</Properties>
</file>